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3250" windowHeight="12570" tabRatio="477"/>
  </bookViews>
  <sheets>
    <sheet name="冬割計算表（一般用）" sheetId="87" r:id="rId1"/>
    <sheet name="Sheet2" sheetId="67" r:id="rId2"/>
    <sheet name="Sheet1" sheetId="88" r:id="rId3"/>
  </sheets>
  <definedNames>
    <definedName name="_xlnm._FilterDatabase" localSheetId="0" hidden="1">'冬割計算表（一般用）'!$C$9:$F$10</definedName>
    <definedName name="_xlnm.Print_Area" localSheetId="0">'冬割計算表（一般用）'!$C$9:$G$24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87" l="1"/>
  <c r="G56" i="87"/>
  <c r="G54" i="87"/>
  <c r="G53" i="87"/>
  <c r="G52" i="87"/>
  <c r="G55" i="87"/>
  <c r="G57" i="87"/>
  <c r="G58" i="87"/>
  <c r="G59" i="87"/>
  <c r="G60" i="87"/>
  <c r="E6" i="87" l="1"/>
  <c r="E13" i="87" s="1"/>
  <c r="E14" i="87" l="1"/>
  <c r="E10" i="87"/>
  <c r="G10" i="87" s="1"/>
  <c r="H10" i="87" s="1"/>
  <c r="G13" i="87"/>
  <c r="E12" i="87"/>
  <c r="G12" i="87" s="1"/>
  <c r="E19" i="87"/>
  <c r="G19" i="87" s="1"/>
  <c r="E11" i="87"/>
  <c r="G11" i="87" s="1"/>
  <c r="E18" i="87"/>
  <c r="G18" i="87" s="1"/>
  <c r="E17" i="87"/>
  <c r="G17" i="87" s="1"/>
  <c r="E15" i="87"/>
  <c r="G15" i="87" s="1"/>
  <c r="E16" i="87"/>
  <c r="G16" i="87" s="1"/>
  <c r="G14" i="87" l="1"/>
  <c r="H14" i="87" s="1"/>
  <c r="J14" i="87" s="1"/>
  <c r="I14" i="87"/>
  <c r="H18" i="87"/>
  <c r="I18" i="87" s="1"/>
  <c r="H17" i="87"/>
  <c r="I17" i="87"/>
  <c r="H12" i="87"/>
  <c r="I12" i="87" s="1"/>
  <c r="H15" i="87"/>
  <c r="I15" i="87"/>
  <c r="H19" i="87"/>
  <c r="I19" i="87"/>
  <c r="H16" i="87"/>
  <c r="I16" i="87"/>
  <c r="H13" i="87"/>
  <c r="I13" i="87" s="1"/>
  <c r="H11" i="87"/>
  <c r="I11" i="87" s="1"/>
  <c r="J10" i="87"/>
  <c r="I10" i="87" l="1"/>
  <c r="J22" i="87" s="1"/>
  <c r="J19" i="87"/>
  <c r="J15" i="87"/>
  <c r="J17" i="87"/>
  <c r="J16" i="87"/>
  <c r="J18" i="87"/>
  <c r="J13" i="87"/>
  <c r="J12" i="87"/>
  <c r="J11" i="87"/>
  <c r="J23" i="87" l="1"/>
  <c r="J24" i="87" s="1"/>
  <c r="J21" i="87"/>
</calcChain>
</file>

<file path=xl/sharedStrings.xml><?xml version="1.0" encoding="utf-8"?>
<sst xmlns="http://schemas.openxmlformats.org/spreadsheetml/2006/main" count="134" uniqueCount="114">
  <si>
    <t>1人目</t>
    <rPh sb="1" eb="2">
      <t>ニン</t>
    </rPh>
    <rPh sb="2" eb="3">
      <t>メ</t>
    </rPh>
    <phoneticPr fontId="2"/>
  </si>
  <si>
    <t>2人目</t>
    <rPh sb="0" eb="2">
      <t>フタリ</t>
    </rPh>
    <rPh sb="2" eb="3">
      <t>メ</t>
    </rPh>
    <phoneticPr fontId="2"/>
  </si>
  <si>
    <t>3人目</t>
    <rPh sb="1" eb="2">
      <t>ニン</t>
    </rPh>
    <rPh sb="2" eb="3">
      <t>メ</t>
    </rPh>
    <phoneticPr fontId="2"/>
  </si>
  <si>
    <t>4人目</t>
    <rPh sb="1" eb="2">
      <t>ニン</t>
    </rPh>
    <rPh sb="2" eb="3">
      <t>メ</t>
    </rPh>
    <phoneticPr fontId="2"/>
  </si>
  <si>
    <t>5人目</t>
    <rPh sb="1" eb="2">
      <t>ニン</t>
    </rPh>
    <rPh sb="2" eb="3">
      <t>メ</t>
    </rPh>
    <phoneticPr fontId="2"/>
  </si>
  <si>
    <t>6人目</t>
    <rPh sb="0" eb="2">
      <t>フタリ</t>
    </rPh>
    <rPh sb="2" eb="3">
      <t>メ</t>
    </rPh>
    <phoneticPr fontId="2"/>
  </si>
  <si>
    <t>7人目</t>
    <rPh sb="1" eb="2">
      <t>ニン</t>
    </rPh>
    <rPh sb="2" eb="3">
      <t>メ</t>
    </rPh>
    <phoneticPr fontId="2"/>
  </si>
  <si>
    <t>8人目</t>
    <rPh sb="1" eb="2">
      <t>ニン</t>
    </rPh>
    <rPh sb="2" eb="3">
      <t>メ</t>
    </rPh>
    <phoneticPr fontId="2"/>
  </si>
  <si>
    <t>9人目</t>
    <rPh sb="1" eb="2">
      <t>ニン</t>
    </rPh>
    <rPh sb="2" eb="3">
      <t>メ</t>
    </rPh>
    <phoneticPr fontId="2"/>
  </si>
  <si>
    <t>宿泊コース</t>
    <rPh sb="0" eb="2">
      <t>シュクハク</t>
    </rPh>
    <phoneticPr fontId="2"/>
  </si>
  <si>
    <t>宿泊料</t>
    <rPh sb="0" eb="3">
      <t>シュクハクリョウ</t>
    </rPh>
    <phoneticPr fontId="2"/>
  </si>
  <si>
    <t>10人目</t>
    <rPh sb="1" eb="3">
      <t>フタリ</t>
    </rPh>
    <rPh sb="3" eb="4">
      <t>メ</t>
    </rPh>
    <phoneticPr fontId="2"/>
  </si>
  <si>
    <t>【幼児】※宿泊料は頂戴しておりません。</t>
    <rPh sb="1" eb="3">
      <t>ヨウジ</t>
    </rPh>
    <rPh sb="5" eb="7">
      <t>シュクハク</t>
    </rPh>
    <rPh sb="7" eb="8">
      <t>リョウ</t>
    </rPh>
    <rPh sb="9" eb="11">
      <t>チョウダイ</t>
    </rPh>
    <phoneticPr fontId="2"/>
  </si>
  <si>
    <t>料金表</t>
    <rPh sb="0" eb="3">
      <t>リョウキンヒョウ</t>
    </rPh>
    <phoneticPr fontId="2"/>
  </si>
  <si>
    <t>冬割キャンペーン
割引額（円）</t>
    <rPh sb="0" eb="2">
      <t>フユワリ</t>
    </rPh>
    <rPh sb="9" eb="11">
      <t>ワリビキ</t>
    </rPh>
    <rPh sb="13" eb="14">
      <t>エン</t>
    </rPh>
    <phoneticPr fontId="2"/>
  </si>
  <si>
    <t>平日料金</t>
    <rPh sb="0" eb="2">
      <t>ヘイジツ</t>
    </rPh>
    <rPh sb="2" eb="4">
      <t>リョウキン</t>
    </rPh>
    <phoneticPr fontId="2"/>
  </si>
  <si>
    <t>休日前料金</t>
    <rPh sb="0" eb="3">
      <t>キュウジツマエ</t>
    </rPh>
    <rPh sb="3" eb="5">
      <t>リョウキン</t>
    </rPh>
    <phoneticPr fontId="2"/>
  </si>
  <si>
    <t>3月8日（火曜日）</t>
    <rPh sb="1" eb="2">
      <t>ガツ</t>
    </rPh>
    <rPh sb="3" eb="4">
      <t>ニチ</t>
    </rPh>
    <rPh sb="5" eb="8">
      <t>カヨウビ</t>
    </rPh>
    <phoneticPr fontId="2"/>
  </si>
  <si>
    <t>3月9日（水曜日）</t>
    <rPh sb="1" eb="2">
      <t>ガツ</t>
    </rPh>
    <rPh sb="3" eb="4">
      <t>ニチ</t>
    </rPh>
    <rPh sb="5" eb="8">
      <t>スイヨウビ</t>
    </rPh>
    <phoneticPr fontId="2"/>
  </si>
  <si>
    <t>3月10日（木曜日）</t>
    <rPh sb="1" eb="2">
      <t>ガツ</t>
    </rPh>
    <rPh sb="4" eb="5">
      <t>ニチ</t>
    </rPh>
    <rPh sb="6" eb="9">
      <t>モクヨウビ</t>
    </rPh>
    <phoneticPr fontId="2"/>
  </si>
  <si>
    <t>1月4日（火曜日）</t>
    <rPh sb="1" eb="2">
      <t>ガツ</t>
    </rPh>
    <rPh sb="3" eb="4">
      <t>ニチ</t>
    </rPh>
    <rPh sb="5" eb="8">
      <t>カヨウビ</t>
    </rPh>
    <phoneticPr fontId="2"/>
  </si>
  <si>
    <t>1月5日（水曜日）</t>
    <rPh sb="1" eb="2">
      <t>ガツ</t>
    </rPh>
    <rPh sb="3" eb="4">
      <t>ニチ</t>
    </rPh>
    <rPh sb="5" eb="8">
      <t>スイヨウビ</t>
    </rPh>
    <phoneticPr fontId="2"/>
  </si>
  <si>
    <t>1月6日（木曜日）</t>
    <rPh sb="1" eb="2">
      <t>ガツ</t>
    </rPh>
    <rPh sb="3" eb="4">
      <t>ニチ</t>
    </rPh>
    <rPh sb="5" eb="8">
      <t>モクヨウビ</t>
    </rPh>
    <phoneticPr fontId="2"/>
  </si>
  <si>
    <t>1月7日（金曜日）</t>
    <rPh sb="1" eb="2">
      <t>ガツ</t>
    </rPh>
    <rPh sb="3" eb="4">
      <t>ニチ</t>
    </rPh>
    <rPh sb="5" eb="8">
      <t>キンヨウビ</t>
    </rPh>
    <phoneticPr fontId="2"/>
  </si>
  <si>
    <t>1月8日（土曜日）</t>
    <rPh sb="1" eb="2">
      <t>ガツ</t>
    </rPh>
    <rPh sb="3" eb="4">
      <t>ニチ</t>
    </rPh>
    <rPh sb="5" eb="8">
      <t>ドヨウビ</t>
    </rPh>
    <phoneticPr fontId="2"/>
  </si>
  <si>
    <t>1月9日（日曜日）</t>
    <rPh sb="1" eb="2">
      <t>ガツ</t>
    </rPh>
    <rPh sb="3" eb="4">
      <t>ニチ</t>
    </rPh>
    <rPh sb="5" eb="8">
      <t>ニチヨウビ</t>
    </rPh>
    <phoneticPr fontId="2"/>
  </si>
  <si>
    <t>1月10日（月曜日）</t>
    <rPh sb="1" eb="2">
      <t>ガツ</t>
    </rPh>
    <rPh sb="4" eb="5">
      <t>ニチ</t>
    </rPh>
    <rPh sb="6" eb="9">
      <t>ゲツヨウビ</t>
    </rPh>
    <phoneticPr fontId="2"/>
  </si>
  <si>
    <t>1月11日（火曜日）</t>
    <rPh sb="1" eb="2">
      <t>ガツ</t>
    </rPh>
    <rPh sb="4" eb="5">
      <t>ニチ</t>
    </rPh>
    <rPh sb="6" eb="9">
      <t>カヨウビ</t>
    </rPh>
    <phoneticPr fontId="2"/>
  </si>
  <si>
    <t>1月12日（水曜日）</t>
    <rPh sb="1" eb="2">
      <t>ガツ</t>
    </rPh>
    <rPh sb="4" eb="5">
      <t>ニチ</t>
    </rPh>
    <rPh sb="6" eb="9">
      <t>スイヨウビ</t>
    </rPh>
    <phoneticPr fontId="2"/>
  </si>
  <si>
    <t>1月13日（木曜日）</t>
    <rPh sb="1" eb="2">
      <t>ガツ</t>
    </rPh>
    <rPh sb="4" eb="5">
      <t>ニチ</t>
    </rPh>
    <rPh sb="6" eb="9">
      <t>モクヨウビ</t>
    </rPh>
    <phoneticPr fontId="2"/>
  </si>
  <si>
    <t>1月14日（金曜日）</t>
    <rPh sb="1" eb="2">
      <t>ガツ</t>
    </rPh>
    <rPh sb="4" eb="5">
      <t>ニチ</t>
    </rPh>
    <rPh sb="6" eb="9">
      <t>キンヨウビ</t>
    </rPh>
    <phoneticPr fontId="2"/>
  </si>
  <si>
    <t>1月15日（土曜日）</t>
    <rPh sb="1" eb="2">
      <t>ガツ</t>
    </rPh>
    <rPh sb="4" eb="5">
      <t>ニチ</t>
    </rPh>
    <rPh sb="6" eb="9">
      <t>ドヨウビ</t>
    </rPh>
    <phoneticPr fontId="2"/>
  </si>
  <si>
    <t>1月16日（日曜日）</t>
    <rPh sb="1" eb="2">
      <t>ガツ</t>
    </rPh>
    <rPh sb="4" eb="5">
      <t>ニチ</t>
    </rPh>
    <rPh sb="6" eb="9">
      <t>ニチヨウビ</t>
    </rPh>
    <phoneticPr fontId="2"/>
  </si>
  <si>
    <t>1月17日（月曜日）</t>
    <rPh sb="1" eb="2">
      <t>ガツ</t>
    </rPh>
    <rPh sb="4" eb="5">
      <t>ニチ</t>
    </rPh>
    <rPh sb="6" eb="9">
      <t>ゲツヨウビ</t>
    </rPh>
    <phoneticPr fontId="2"/>
  </si>
  <si>
    <t>1月18日（火曜日）</t>
    <rPh sb="1" eb="2">
      <t>ガツ</t>
    </rPh>
    <rPh sb="4" eb="5">
      <t>ニチ</t>
    </rPh>
    <rPh sb="6" eb="9">
      <t>カヨウビ</t>
    </rPh>
    <phoneticPr fontId="2"/>
  </si>
  <si>
    <t>1月19日（水曜日）</t>
    <rPh sb="1" eb="2">
      <t>ガツ</t>
    </rPh>
    <rPh sb="4" eb="5">
      <t>ニチ</t>
    </rPh>
    <rPh sb="6" eb="9">
      <t>スイヨウビ</t>
    </rPh>
    <phoneticPr fontId="2"/>
  </si>
  <si>
    <t>1月20日（木曜日）</t>
    <rPh sb="1" eb="2">
      <t>ガツ</t>
    </rPh>
    <rPh sb="4" eb="5">
      <t>ニチ</t>
    </rPh>
    <rPh sb="6" eb="9">
      <t>モクヨウビ</t>
    </rPh>
    <phoneticPr fontId="2"/>
  </si>
  <si>
    <t>1月21日（金曜日）</t>
    <rPh sb="1" eb="2">
      <t>ガツ</t>
    </rPh>
    <rPh sb="4" eb="5">
      <t>ニチ</t>
    </rPh>
    <rPh sb="6" eb="9">
      <t>キンヨウビ</t>
    </rPh>
    <phoneticPr fontId="2"/>
  </si>
  <si>
    <t>1月22日（土曜日）</t>
    <rPh sb="1" eb="2">
      <t>ガツ</t>
    </rPh>
    <rPh sb="4" eb="5">
      <t>ニチ</t>
    </rPh>
    <rPh sb="6" eb="9">
      <t>ドヨウビ</t>
    </rPh>
    <phoneticPr fontId="2"/>
  </si>
  <si>
    <t>1月23日（日曜日）</t>
    <rPh sb="1" eb="2">
      <t>ガツ</t>
    </rPh>
    <rPh sb="4" eb="5">
      <t>ニチ</t>
    </rPh>
    <rPh sb="6" eb="9">
      <t>ニチヨウビ</t>
    </rPh>
    <phoneticPr fontId="2"/>
  </si>
  <si>
    <t>1月24日（月曜日）</t>
    <rPh sb="1" eb="2">
      <t>ガツ</t>
    </rPh>
    <rPh sb="4" eb="5">
      <t>ニチ</t>
    </rPh>
    <rPh sb="6" eb="9">
      <t>ゲツヨウビ</t>
    </rPh>
    <phoneticPr fontId="2"/>
  </si>
  <si>
    <t>1月25日（火曜日）</t>
    <rPh sb="1" eb="2">
      <t>ガツ</t>
    </rPh>
    <rPh sb="4" eb="5">
      <t>ニチ</t>
    </rPh>
    <rPh sb="6" eb="9">
      <t>カヨウビ</t>
    </rPh>
    <phoneticPr fontId="2"/>
  </si>
  <si>
    <t>1月26日（水曜日）</t>
    <rPh sb="1" eb="2">
      <t>ガツ</t>
    </rPh>
    <rPh sb="4" eb="5">
      <t>ニチ</t>
    </rPh>
    <rPh sb="6" eb="9">
      <t>スイヨウビ</t>
    </rPh>
    <phoneticPr fontId="2"/>
  </si>
  <si>
    <t>1月27日（木曜日）</t>
    <rPh sb="1" eb="2">
      <t>ガツ</t>
    </rPh>
    <rPh sb="4" eb="5">
      <t>ニチ</t>
    </rPh>
    <rPh sb="6" eb="9">
      <t>モクヨウビ</t>
    </rPh>
    <phoneticPr fontId="2"/>
  </si>
  <si>
    <t>1月28日（金曜日）</t>
    <rPh sb="1" eb="2">
      <t>ガツ</t>
    </rPh>
    <rPh sb="4" eb="5">
      <t>ニチ</t>
    </rPh>
    <rPh sb="6" eb="9">
      <t>キンヨウビ</t>
    </rPh>
    <phoneticPr fontId="2"/>
  </si>
  <si>
    <t>1月29日（土曜日）</t>
    <rPh sb="1" eb="2">
      <t>ガツ</t>
    </rPh>
    <rPh sb="4" eb="5">
      <t>ニチ</t>
    </rPh>
    <rPh sb="6" eb="9">
      <t>ドヨウビ</t>
    </rPh>
    <phoneticPr fontId="2"/>
  </si>
  <si>
    <t>1月30日（日曜日）</t>
    <rPh sb="1" eb="2">
      <t>ガツ</t>
    </rPh>
    <rPh sb="4" eb="5">
      <t>ニチ</t>
    </rPh>
    <rPh sb="6" eb="9">
      <t>ニチヨウビ</t>
    </rPh>
    <phoneticPr fontId="2"/>
  </si>
  <si>
    <t>1月31日（月曜日）</t>
    <rPh sb="1" eb="2">
      <t>ガツ</t>
    </rPh>
    <rPh sb="4" eb="5">
      <t>ニチ</t>
    </rPh>
    <rPh sb="6" eb="9">
      <t>ゲツヨウビ</t>
    </rPh>
    <phoneticPr fontId="2"/>
  </si>
  <si>
    <t>2月1日（火曜日）</t>
    <rPh sb="1" eb="2">
      <t>ガツ</t>
    </rPh>
    <rPh sb="3" eb="4">
      <t>ニチ</t>
    </rPh>
    <rPh sb="5" eb="8">
      <t>カヨウビ</t>
    </rPh>
    <phoneticPr fontId="2"/>
  </si>
  <si>
    <t>2月2日（水曜日）</t>
    <rPh sb="1" eb="2">
      <t>ガツ</t>
    </rPh>
    <rPh sb="3" eb="4">
      <t>ニチ</t>
    </rPh>
    <rPh sb="5" eb="8">
      <t>スイヨウビ</t>
    </rPh>
    <phoneticPr fontId="2"/>
  </si>
  <si>
    <t>2月3日（木曜日）</t>
    <rPh sb="1" eb="2">
      <t>ガツ</t>
    </rPh>
    <rPh sb="3" eb="4">
      <t>ニチ</t>
    </rPh>
    <rPh sb="5" eb="8">
      <t>モクヨウビ</t>
    </rPh>
    <phoneticPr fontId="2"/>
  </si>
  <si>
    <t>2月4日（金曜日）</t>
    <rPh sb="1" eb="2">
      <t>ガツ</t>
    </rPh>
    <rPh sb="3" eb="4">
      <t>ニチ</t>
    </rPh>
    <rPh sb="5" eb="8">
      <t>キンヨウビ</t>
    </rPh>
    <phoneticPr fontId="2"/>
  </si>
  <si>
    <t>2月5日（土曜日）</t>
    <rPh sb="1" eb="2">
      <t>ガツ</t>
    </rPh>
    <rPh sb="3" eb="4">
      <t>ニチ</t>
    </rPh>
    <rPh sb="5" eb="8">
      <t>ドヨウビ</t>
    </rPh>
    <phoneticPr fontId="2"/>
  </si>
  <si>
    <t>2月6日（日曜日）</t>
    <rPh sb="1" eb="2">
      <t>ガツ</t>
    </rPh>
    <rPh sb="3" eb="4">
      <t>ニチ</t>
    </rPh>
    <rPh sb="5" eb="8">
      <t>ニチヨウビ</t>
    </rPh>
    <phoneticPr fontId="2"/>
  </si>
  <si>
    <t>2月7日（月曜日）</t>
    <rPh sb="1" eb="2">
      <t>ガツ</t>
    </rPh>
    <rPh sb="3" eb="4">
      <t>ニチ</t>
    </rPh>
    <rPh sb="5" eb="8">
      <t>ゲツヨウビ</t>
    </rPh>
    <phoneticPr fontId="2"/>
  </si>
  <si>
    <t>2月8日（火曜日）</t>
    <rPh sb="1" eb="2">
      <t>ガツ</t>
    </rPh>
    <rPh sb="3" eb="4">
      <t>ニチ</t>
    </rPh>
    <rPh sb="5" eb="8">
      <t>カヨウビ</t>
    </rPh>
    <phoneticPr fontId="2"/>
  </si>
  <si>
    <t>2月9日（水曜日）</t>
    <rPh sb="1" eb="2">
      <t>ガツ</t>
    </rPh>
    <rPh sb="3" eb="4">
      <t>ニチ</t>
    </rPh>
    <rPh sb="5" eb="8">
      <t>スイヨウビ</t>
    </rPh>
    <phoneticPr fontId="2"/>
  </si>
  <si>
    <t>2月10日（木曜日）</t>
    <rPh sb="1" eb="2">
      <t>ガツ</t>
    </rPh>
    <rPh sb="4" eb="5">
      <t>ニチ</t>
    </rPh>
    <rPh sb="6" eb="9">
      <t>モクヨウビ</t>
    </rPh>
    <phoneticPr fontId="2"/>
  </si>
  <si>
    <t>2月11日（金曜日）</t>
    <rPh sb="1" eb="2">
      <t>ガツ</t>
    </rPh>
    <rPh sb="4" eb="5">
      <t>ニチ</t>
    </rPh>
    <rPh sb="6" eb="9">
      <t>キンヨウビ</t>
    </rPh>
    <phoneticPr fontId="2"/>
  </si>
  <si>
    <t>2月12日（土曜日）</t>
    <rPh sb="1" eb="2">
      <t>ガツ</t>
    </rPh>
    <rPh sb="4" eb="5">
      <t>ニチ</t>
    </rPh>
    <rPh sb="6" eb="9">
      <t>ドヨウビ</t>
    </rPh>
    <phoneticPr fontId="2"/>
  </si>
  <si>
    <t>2月13日（日曜日）</t>
    <rPh sb="1" eb="2">
      <t>ガツ</t>
    </rPh>
    <rPh sb="4" eb="5">
      <t>ニチ</t>
    </rPh>
    <rPh sb="6" eb="9">
      <t>ニチヨウビ</t>
    </rPh>
    <phoneticPr fontId="2"/>
  </si>
  <si>
    <t>2月14日（月曜日）</t>
    <rPh sb="1" eb="2">
      <t>ガツ</t>
    </rPh>
    <rPh sb="4" eb="5">
      <t>ニチ</t>
    </rPh>
    <rPh sb="6" eb="9">
      <t>ゲツヨウビ</t>
    </rPh>
    <phoneticPr fontId="2"/>
  </si>
  <si>
    <t>2月15日（火曜日）</t>
    <rPh sb="1" eb="2">
      <t>ガツ</t>
    </rPh>
    <rPh sb="4" eb="5">
      <t>ニチ</t>
    </rPh>
    <rPh sb="6" eb="9">
      <t>カヨウビ</t>
    </rPh>
    <phoneticPr fontId="2"/>
  </si>
  <si>
    <t>2月16日（水曜日）</t>
    <rPh sb="1" eb="2">
      <t>ガツ</t>
    </rPh>
    <rPh sb="4" eb="5">
      <t>ニチ</t>
    </rPh>
    <rPh sb="6" eb="9">
      <t>スイヨウビ</t>
    </rPh>
    <phoneticPr fontId="2"/>
  </si>
  <si>
    <t>2月17日（木曜日）</t>
    <rPh sb="1" eb="2">
      <t>ガツ</t>
    </rPh>
    <rPh sb="4" eb="5">
      <t>ニチ</t>
    </rPh>
    <rPh sb="6" eb="9">
      <t>モクヨウビ</t>
    </rPh>
    <phoneticPr fontId="2"/>
  </si>
  <si>
    <t>2月18日（金曜日）</t>
    <rPh sb="1" eb="2">
      <t>ガツ</t>
    </rPh>
    <rPh sb="4" eb="5">
      <t>ニチ</t>
    </rPh>
    <rPh sb="6" eb="9">
      <t>キンヨウビ</t>
    </rPh>
    <phoneticPr fontId="2"/>
  </si>
  <si>
    <t>2月19日（土曜日）</t>
    <rPh sb="1" eb="2">
      <t>ガツ</t>
    </rPh>
    <rPh sb="4" eb="5">
      <t>ニチ</t>
    </rPh>
    <rPh sb="6" eb="9">
      <t>ドヨウビ</t>
    </rPh>
    <phoneticPr fontId="2"/>
  </si>
  <si>
    <t>2月20日（日曜日）</t>
    <rPh sb="1" eb="2">
      <t>ガツ</t>
    </rPh>
    <rPh sb="4" eb="5">
      <t>ニチ</t>
    </rPh>
    <rPh sb="6" eb="9">
      <t>ニチヨウビ</t>
    </rPh>
    <phoneticPr fontId="2"/>
  </si>
  <si>
    <t>2月21日（月曜日）</t>
    <rPh sb="1" eb="2">
      <t>ガツ</t>
    </rPh>
    <rPh sb="4" eb="5">
      <t>ニチ</t>
    </rPh>
    <rPh sb="6" eb="9">
      <t>ゲツヨウビ</t>
    </rPh>
    <phoneticPr fontId="2"/>
  </si>
  <si>
    <t>2月22日（火曜日）</t>
    <rPh sb="1" eb="2">
      <t>ガツ</t>
    </rPh>
    <rPh sb="4" eb="5">
      <t>ニチ</t>
    </rPh>
    <rPh sb="6" eb="9">
      <t>カヨウビ</t>
    </rPh>
    <phoneticPr fontId="2"/>
  </si>
  <si>
    <t>2月23日（水曜日）</t>
    <rPh sb="1" eb="2">
      <t>ガツ</t>
    </rPh>
    <rPh sb="4" eb="5">
      <t>ニチ</t>
    </rPh>
    <rPh sb="6" eb="9">
      <t>スイヨウビ</t>
    </rPh>
    <phoneticPr fontId="2"/>
  </si>
  <si>
    <t>2月24日（木曜日）</t>
    <rPh sb="1" eb="2">
      <t>ガツ</t>
    </rPh>
    <rPh sb="4" eb="5">
      <t>ニチ</t>
    </rPh>
    <rPh sb="6" eb="9">
      <t>モクヨウビ</t>
    </rPh>
    <phoneticPr fontId="2"/>
  </si>
  <si>
    <t>2月25日（金曜日）</t>
    <rPh sb="1" eb="2">
      <t>ガツ</t>
    </rPh>
    <rPh sb="4" eb="5">
      <t>ニチ</t>
    </rPh>
    <rPh sb="6" eb="9">
      <t>キンヨウビ</t>
    </rPh>
    <phoneticPr fontId="2"/>
  </si>
  <si>
    <t>2月26日（土曜日）</t>
    <rPh sb="1" eb="2">
      <t>ガツ</t>
    </rPh>
    <rPh sb="4" eb="5">
      <t>ニチ</t>
    </rPh>
    <rPh sb="6" eb="9">
      <t>ドヨウビ</t>
    </rPh>
    <phoneticPr fontId="2"/>
  </si>
  <si>
    <t>2月27日（日曜日）</t>
    <rPh sb="1" eb="2">
      <t>ガツ</t>
    </rPh>
    <rPh sb="4" eb="5">
      <t>ニチ</t>
    </rPh>
    <rPh sb="6" eb="9">
      <t>ニチヨウビ</t>
    </rPh>
    <phoneticPr fontId="2"/>
  </si>
  <si>
    <t>2月28日（月曜日）</t>
    <rPh sb="1" eb="2">
      <t>ガツ</t>
    </rPh>
    <rPh sb="4" eb="5">
      <t>ニチ</t>
    </rPh>
    <rPh sb="6" eb="9">
      <t>ゲツヨウビ</t>
    </rPh>
    <phoneticPr fontId="2"/>
  </si>
  <si>
    <t>3月1日（火曜日）</t>
    <rPh sb="1" eb="2">
      <t>ガツ</t>
    </rPh>
    <rPh sb="3" eb="4">
      <t>ニチ</t>
    </rPh>
    <rPh sb="5" eb="8">
      <t>カヨウビ</t>
    </rPh>
    <phoneticPr fontId="2"/>
  </si>
  <si>
    <t>3月2日（水曜日）</t>
    <rPh sb="1" eb="2">
      <t>ガツ</t>
    </rPh>
    <rPh sb="3" eb="4">
      <t>ニチ</t>
    </rPh>
    <rPh sb="5" eb="8">
      <t>スイヨウビ</t>
    </rPh>
    <phoneticPr fontId="2"/>
  </si>
  <si>
    <t>3月3日（木曜日）</t>
    <rPh sb="1" eb="2">
      <t>ガツ</t>
    </rPh>
    <rPh sb="3" eb="4">
      <t>ニチ</t>
    </rPh>
    <rPh sb="5" eb="8">
      <t>モクヨウビ</t>
    </rPh>
    <phoneticPr fontId="2"/>
  </si>
  <si>
    <t>3月4日（金曜日）</t>
    <rPh sb="1" eb="2">
      <t>ガツ</t>
    </rPh>
    <rPh sb="3" eb="4">
      <t>ニチ</t>
    </rPh>
    <rPh sb="5" eb="8">
      <t>キンヨウビ</t>
    </rPh>
    <phoneticPr fontId="2"/>
  </si>
  <si>
    <t>3月5日（土曜日）</t>
    <rPh sb="1" eb="2">
      <t>ガツ</t>
    </rPh>
    <rPh sb="3" eb="4">
      <t>ニチ</t>
    </rPh>
    <rPh sb="5" eb="8">
      <t>ドヨウビ</t>
    </rPh>
    <phoneticPr fontId="2"/>
  </si>
  <si>
    <t>3月6日（日曜日）</t>
    <rPh sb="1" eb="2">
      <t>ガツ</t>
    </rPh>
    <rPh sb="3" eb="4">
      <t>ニチ</t>
    </rPh>
    <rPh sb="5" eb="8">
      <t>ニチヨウビ</t>
    </rPh>
    <phoneticPr fontId="2"/>
  </si>
  <si>
    <t>3月7日（月曜日）</t>
    <rPh sb="1" eb="2">
      <t>ガツ</t>
    </rPh>
    <rPh sb="3" eb="4">
      <t>ニチ</t>
    </rPh>
    <rPh sb="5" eb="8">
      <t>ゲツヨウビ</t>
    </rPh>
    <phoneticPr fontId="2"/>
  </si>
  <si>
    <t>ご宿泊日</t>
    <rPh sb="1" eb="4">
      <t>シュクハクビ</t>
    </rPh>
    <phoneticPr fontId="2"/>
  </si>
  <si>
    <t>ご宿泊日を選択してください。</t>
    <rPh sb="1" eb="4">
      <t>シュクハクビ</t>
    </rPh>
    <rPh sb="5" eb="7">
      <t>センタク</t>
    </rPh>
    <phoneticPr fontId="2"/>
  </si>
  <si>
    <t>休日前料金</t>
    <rPh sb="0" eb="3">
      <t>キュウジツマエ</t>
    </rPh>
    <rPh sb="3" eb="5">
      <t>リョウキン</t>
    </rPh>
    <phoneticPr fontId="2"/>
  </si>
  <si>
    <t>クーポン額</t>
    <rPh sb="4" eb="5">
      <t>ガク</t>
    </rPh>
    <phoneticPr fontId="2"/>
  </si>
  <si>
    <t>地域限定クーポン
交付対象</t>
    <rPh sb="0" eb="2">
      <t>チイキ</t>
    </rPh>
    <rPh sb="2" eb="4">
      <t>ゲンテイ</t>
    </rPh>
    <rPh sb="9" eb="11">
      <t>コウフ</t>
    </rPh>
    <rPh sb="11" eb="13">
      <t>タイショウ</t>
    </rPh>
    <phoneticPr fontId="2"/>
  </si>
  <si>
    <t>一人当たりの
宿泊額（円）</t>
    <rPh sb="0" eb="2">
      <t>ヒトリ</t>
    </rPh>
    <rPh sb="2" eb="3">
      <t>ア</t>
    </rPh>
    <rPh sb="7" eb="9">
      <t>シュクハク</t>
    </rPh>
    <rPh sb="9" eb="10">
      <t>ガク</t>
    </rPh>
    <rPh sb="11" eb="12">
      <t>エン</t>
    </rPh>
    <phoneticPr fontId="2"/>
  </si>
  <si>
    <t>合計請求金額（円）</t>
    <rPh sb="0" eb="2">
      <t>ゴウケイ</t>
    </rPh>
    <rPh sb="2" eb="6">
      <t>セイキュウキンガク</t>
    </rPh>
    <rPh sb="7" eb="8">
      <t>エン</t>
    </rPh>
    <phoneticPr fontId="2"/>
  </si>
  <si>
    <t>地域限定クーポン
（1枚1,000円分）</t>
    <rPh sb="0" eb="2">
      <t>チイキ</t>
    </rPh>
    <rPh sb="2" eb="4">
      <t>ゲンテイ</t>
    </rPh>
    <rPh sb="11" eb="12">
      <t>マイ</t>
    </rPh>
    <rPh sb="17" eb="18">
      <t>エン</t>
    </rPh>
    <rPh sb="18" eb="19">
      <t>ブン</t>
    </rPh>
    <phoneticPr fontId="2"/>
  </si>
  <si>
    <t>配付枚数（1人2枚）</t>
    <rPh sb="0" eb="2">
      <t>ハイフ</t>
    </rPh>
    <rPh sb="2" eb="4">
      <t>マイスウ</t>
    </rPh>
    <rPh sb="6" eb="7">
      <t>ニン</t>
    </rPh>
    <rPh sb="8" eb="9">
      <t>マイ</t>
    </rPh>
    <phoneticPr fontId="2"/>
  </si>
  <si>
    <t>交付人数</t>
    <rPh sb="0" eb="2">
      <t>コウフ</t>
    </rPh>
    <rPh sb="2" eb="4">
      <t>ニンズウ</t>
    </rPh>
    <phoneticPr fontId="2"/>
  </si>
  <si>
    <t>部屋増し料加算額
（部屋増し料とは？※下記参照）</t>
    <rPh sb="0" eb="3">
      <t>ヘヤマ</t>
    </rPh>
    <rPh sb="4" eb="5">
      <t>リョウ</t>
    </rPh>
    <rPh sb="5" eb="8">
      <t>カサンガク</t>
    </rPh>
    <rPh sb="10" eb="13">
      <t>ヘヤマ</t>
    </rPh>
    <rPh sb="14" eb="15">
      <t>リョウ</t>
    </rPh>
    <rPh sb="19" eb="21">
      <t>カキ</t>
    </rPh>
    <rPh sb="21" eb="23">
      <t>サンショウ</t>
    </rPh>
    <phoneticPr fontId="2"/>
  </si>
  <si>
    <t>平日</t>
    <rPh sb="0" eb="2">
      <t>ヘイジツ</t>
    </rPh>
    <phoneticPr fontId="2"/>
  </si>
  <si>
    <t>休日前</t>
    <rPh sb="0" eb="2">
      <t>キュウジツ</t>
    </rPh>
    <rPh sb="2" eb="3">
      <t>マエ</t>
    </rPh>
    <phoneticPr fontId="2"/>
  </si>
  <si>
    <t>白</t>
    <rPh sb="0" eb="1">
      <t>シロ</t>
    </rPh>
    <phoneticPr fontId="2"/>
  </si>
  <si>
    <t>緑</t>
    <rPh sb="0" eb="1">
      <t>ミドリ</t>
    </rPh>
    <phoneticPr fontId="2"/>
  </si>
  <si>
    <t>黄</t>
    <rPh sb="0" eb="1">
      <t>キ</t>
    </rPh>
    <phoneticPr fontId="2"/>
  </si>
  <si>
    <t>赤</t>
    <rPh sb="0" eb="1">
      <t>アカ</t>
    </rPh>
    <phoneticPr fontId="2"/>
  </si>
  <si>
    <t>お一人様づつの宿泊プランを選択してください。</t>
    <rPh sb="1" eb="3">
      <t>ヒトリ</t>
    </rPh>
    <rPh sb="3" eb="4">
      <t>サマ</t>
    </rPh>
    <rPh sb="7" eb="9">
      <t>シュクハク</t>
    </rPh>
    <rPh sb="13" eb="15">
      <t>センタク</t>
    </rPh>
    <phoneticPr fontId="2"/>
  </si>
  <si>
    <t>【大人】グルメコース</t>
    <rPh sb="1" eb="3">
      <t>オトナ</t>
    </rPh>
    <phoneticPr fontId="2"/>
  </si>
  <si>
    <t>【大人】Aコース</t>
    <phoneticPr fontId="2"/>
  </si>
  <si>
    <t>【大人】Bコース</t>
    <phoneticPr fontId="2"/>
  </si>
  <si>
    <t>【大人】くつろぎコース</t>
    <phoneticPr fontId="2"/>
  </si>
  <si>
    <t>【小学生】グルメコース</t>
    <rPh sb="1" eb="4">
      <t>ショウガクセイ</t>
    </rPh>
    <phoneticPr fontId="2"/>
  </si>
  <si>
    <t>【小学生】Aコース</t>
    <rPh sb="1" eb="4">
      <t>ショウガクセイ</t>
    </rPh>
    <phoneticPr fontId="2"/>
  </si>
  <si>
    <t>【小学生】Bコース</t>
    <rPh sb="1" eb="4">
      <t>ショウガクセイ</t>
    </rPh>
    <phoneticPr fontId="2"/>
  </si>
  <si>
    <t>【小学生】くつろぎコース</t>
    <rPh sb="1" eb="4">
      <t>ショウガクセイ</t>
    </rPh>
    <phoneticPr fontId="2"/>
  </si>
  <si>
    <t>【小学生】お子様膳コース</t>
    <rPh sb="1" eb="4">
      <t>ショウガクセイ</t>
    </rPh>
    <rPh sb="6" eb="9">
      <t>コサマゼン</t>
    </rPh>
    <phoneticPr fontId="2"/>
  </si>
  <si>
    <t>部屋増し料加算後宿泊料（円）</t>
    <rPh sb="0" eb="3">
      <t>ヘヤマ</t>
    </rPh>
    <rPh sb="4" eb="5">
      <t>リョウ</t>
    </rPh>
    <rPh sb="5" eb="8">
      <t>カサンゴ</t>
    </rPh>
    <rPh sb="8" eb="11">
      <t>シュクハクリョウ</t>
    </rPh>
    <rPh sb="12" eb="13">
      <t>エン</t>
    </rPh>
    <phoneticPr fontId="2"/>
  </si>
  <si>
    <t>-</t>
    <phoneticPr fontId="2"/>
  </si>
  <si>
    <t>-</t>
    <phoneticPr fontId="2"/>
  </si>
  <si>
    <t>部屋増し料加算額（1人当たり）</t>
    <rPh sb="0" eb="3">
      <t>ヘヤマ</t>
    </rPh>
    <rPh sb="4" eb="5">
      <t>リョウ</t>
    </rPh>
    <rPh sb="5" eb="8">
      <t>カサンガク</t>
    </rPh>
    <rPh sb="9" eb="12">
      <t>ヒトリア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</si>
</sst>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NumberFormat="1" applyFont="1" applyFill="1" applyAlignment="1">
      <alignment vertical="center" shrinkToFit="1"/>
    </xf>
    <xf numFmtId="38" fontId="3" fillId="0" borderId="0" xfId="1" applyFont="1" applyFill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38" fontId="3" fillId="0" borderId="1" xfId="1" applyFont="1" applyFill="1" applyBorder="1" applyAlignment="1">
      <alignment horizontal="left" vertical="center" shrinkToFit="1"/>
    </xf>
    <xf numFmtId="38" fontId="3" fillId="0" borderId="2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horizontal="center" vertical="center" shrinkToFit="1"/>
    </xf>
    <xf numFmtId="38" fontId="3" fillId="0" borderId="1" xfId="1" applyFont="1" applyFill="1" applyBorder="1" applyAlignment="1">
      <alignment horizontal="center" vertical="center" shrinkToFit="1"/>
    </xf>
    <xf numFmtId="176" fontId="3" fillId="0" borderId="0" xfId="1" applyNumberFormat="1" applyFont="1" applyFill="1" applyAlignment="1">
      <alignment vertical="center" shrinkToFit="1"/>
    </xf>
    <xf numFmtId="176" fontId="3" fillId="0" borderId="1" xfId="1" applyNumberFormat="1" applyFont="1" applyFill="1" applyBorder="1" applyAlignment="1">
      <alignment horizontal="right" vertical="center" shrinkToFit="1"/>
    </xf>
    <xf numFmtId="176" fontId="3" fillId="0" borderId="1" xfId="1" applyNumberFormat="1" applyFont="1" applyFill="1" applyBorder="1" applyAlignment="1">
      <alignment vertical="center" shrinkToFit="1"/>
    </xf>
    <xf numFmtId="176" fontId="3" fillId="0" borderId="1" xfId="1" applyNumberFormat="1" applyFont="1" applyFill="1" applyBorder="1" applyAlignment="1">
      <alignment horizontal="center" vertical="center" shrinkToFit="1"/>
    </xf>
    <xf numFmtId="0" fontId="3" fillId="0" borderId="3" xfId="1" applyNumberFormat="1" applyFont="1" applyFill="1" applyBorder="1" applyAlignment="1">
      <alignment horizontal="center" vertical="center" shrinkToFit="1"/>
    </xf>
    <xf numFmtId="176" fontId="3" fillId="0" borderId="5" xfId="1" applyNumberFormat="1" applyFont="1" applyFill="1" applyBorder="1" applyAlignment="1">
      <alignment vertical="center" shrinkToFit="1"/>
    </xf>
    <xf numFmtId="176" fontId="3" fillId="0" borderId="6" xfId="1" applyNumberFormat="1" applyFont="1" applyFill="1" applyBorder="1" applyAlignment="1">
      <alignment vertical="center" shrinkToFit="1"/>
    </xf>
    <xf numFmtId="38" fontId="5" fillId="2" borderId="3" xfId="1" applyFont="1" applyFill="1" applyBorder="1" applyAlignment="1">
      <alignment horizontal="center" vertical="center" shrinkToFit="1"/>
    </xf>
    <xf numFmtId="176" fontId="3" fillId="0" borderId="4" xfId="1" applyNumberFormat="1" applyFont="1" applyFill="1" applyBorder="1" applyAlignment="1">
      <alignment vertical="center" shrinkToFit="1"/>
    </xf>
    <xf numFmtId="38" fontId="4" fillId="2" borderId="3" xfId="1" applyFont="1" applyFill="1" applyBorder="1" applyAlignment="1">
      <alignment horizontal="center" vertical="center" shrinkToFit="1"/>
    </xf>
    <xf numFmtId="38" fontId="3" fillId="3" borderId="1" xfId="1" applyFont="1" applyFill="1" applyBorder="1" applyAlignment="1">
      <alignment horizontal="center" vertical="center" shrinkToFit="1"/>
    </xf>
    <xf numFmtId="38" fontId="3" fillId="4" borderId="1" xfId="1" applyFont="1" applyFill="1" applyBorder="1" applyAlignment="1">
      <alignment horizontal="center" vertical="center" shrinkToFit="1"/>
    </xf>
    <xf numFmtId="38" fontId="3" fillId="5" borderId="1" xfId="1" applyFont="1" applyFill="1" applyBorder="1" applyAlignment="1">
      <alignment horizontal="center" vertical="center" shrinkToFit="1"/>
    </xf>
    <xf numFmtId="38" fontId="7" fillId="0" borderId="0" xfId="1" applyFont="1" applyFill="1" applyAlignment="1">
      <alignment vertical="center" shrinkToFit="1"/>
    </xf>
    <xf numFmtId="0" fontId="7" fillId="0" borderId="0" xfId="1" applyNumberFormat="1" applyFont="1" applyFill="1" applyAlignment="1">
      <alignment vertical="center" shrinkToFit="1"/>
    </xf>
    <xf numFmtId="38" fontId="8" fillId="0" borderId="0" xfId="1" applyFont="1" applyFill="1" applyAlignment="1">
      <alignment horizontal="center" vertical="center" shrinkToFit="1"/>
    </xf>
    <xf numFmtId="38" fontId="3" fillId="0" borderId="0" xfId="1" applyFont="1" applyFill="1" applyBorder="1" applyAlignment="1">
      <alignment vertical="center" shrinkToFit="1"/>
    </xf>
    <xf numFmtId="176" fontId="3" fillId="0" borderId="0" xfId="1" applyNumberFormat="1" applyFont="1" applyFill="1" applyBorder="1" applyAlignment="1">
      <alignment vertical="center" shrinkToFit="1"/>
    </xf>
    <xf numFmtId="176" fontId="3" fillId="0" borderId="0" xfId="1" applyNumberFormat="1" applyFont="1" applyFill="1" applyBorder="1" applyAlignment="1">
      <alignment horizontal="right" vertical="center" shrinkToFit="1"/>
    </xf>
    <xf numFmtId="38" fontId="4" fillId="2" borderId="1" xfId="1" applyFont="1" applyFill="1" applyBorder="1" applyAlignment="1">
      <alignment horizontal="center" vertical="center" wrapText="1" shrinkToFit="1"/>
    </xf>
    <xf numFmtId="38" fontId="4" fillId="2" borderId="1" xfId="1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 wrapText="1" shrinkToFit="1"/>
    </xf>
    <xf numFmtId="38" fontId="6" fillId="2" borderId="3" xfId="1" applyFont="1" applyFill="1" applyBorder="1" applyAlignment="1">
      <alignment horizontal="center" vertical="center" wrapText="1" shrinkToFit="1"/>
    </xf>
    <xf numFmtId="38" fontId="3" fillId="0" borderId="10" xfId="1" applyFont="1" applyFill="1" applyBorder="1" applyAlignment="1">
      <alignment horizontal="center" vertical="center" shrinkToFit="1"/>
    </xf>
    <xf numFmtId="38" fontId="5" fillId="2" borderId="7" xfId="1" applyFont="1" applyFill="1" applyBorder="1" applyAlignment="1">
      <alignment horizontal="center" vertical="center" wrapText="1" shrinkToFit="1"/>
    </xf>
    <xf numFmtId="38" fontId="5" fillId="2" borderId="8" xfId="1" applyFont="1" applyFill="1" applyBorder="1" applyAlignment="1">
      <alignment horizontal="center" vertical="center" wrapText="1" shrinkToFit="1"/>
    </xf>
    <xf numFmtId="38" fontId="5" fillId="2" borderId="9" xfId="1" applyFont="1" applyFill="1" applyBorder="1" applyAlignment="1">
      <alignment horizontal="center" vertical="center" wrapText="1" shrinkToFit="1"/>
    </xf>
    <xf numFmtId="38" fontId="5" fillId="2" borderId="4" xfId="1" applyFont="1" applyFill="1" applyBorder="1" applyAlignment="1">
      <alignment horizontal="center" vertical="center" wrapText="1" shrinkToFit="1"/>
    </xf>
    <xf numFmtId="38" fontId="5" fillId="2" borderId="5" xfId="1" applyFont="1" applyFill="1" applyBorder="1" applyAlignment="1">
      <alignment horizontal="center" vertical="center" wrapText="1" shrinkToFit="1"/>
    </xf>
    <xf numFmtId="38" fontId="4" fillId="2" borderId="3" xfId="1" applyFont="1" applyFill="1" applyBorder="1" applyAlignment="1">
      <alignment horizontal="center" vertical="center" shrinkToFit="1"/>
    </xf>
    <xf numFmtId="0" fontId="3" fillId="0" borderId="0" xfId="1" applyNumberFormat="1" applyFont="1" applyFill="1" applyAlignment="1" applyProtection="1">
      <alignment vertical="center" shrinkToFit="1"/>
      <protection locked="0"/>
    </xf>
    <xf numFmtId="38" fontId="3" fillId="0" borderId="0" xfId="1" applyFont="1" applyFill="1" applyAlignment="1" applyProtection="1">
      <alignment vertical="center" shrinkToFit="1"/>
      <protection locked="0"/>
    </xf>
    <xf numFmtId="38" fontId="3" fillId="0" borderId="0" xfId="1" applyFont="1" applyFill="1" applyAlignment="1" applyProtection="1">
      <alignment horizontal="center" vertical="center" shrinkToFit="1"/>
      <protection locked="0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38" fontId="3" fillId="2" borderId="1" xfId="1" applyFont="1" applyFill="1" applyBorder="1" applyAlignment="1" applyProtection="1">
      <alignment horizontal="center" vertical="center" shrinkToFi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4" fillId="2" borderId="9" xfId="1" applyNumberFormat="1" applyFont="1" applyFill="1" applyBorder="1" applyAlignment="1" applyProtection="1">
      <alignment horizontal="center" vertical="center" wrapText="1" shrinkToFit="1"/>
      <protection locked="0"/>
    </xf>
    <xf numFmtId="38" fontId="3" fillId="0" borderId="1" xfId="1" applyFont="1" applyFill="1" applyBorder="1" applyAlignment="1" applyProtection="1">
      <alignment horizontal="center" vertical="center" shrinkToFit="1"/>
      <protection locked="0"/>
    </xf>
    <xf numFmtId="176" fontId="3" fillId="0" borderId="1" xfId="1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99"/>
      <color rgb="FFFFFF99"/>
      <color rgb="FF99FF99"/>
      <color rgb="FF99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4" fmlaLink="$D$10" fmlaRange="$D$26:$D$36" noThreeD="1" sel="1" val="0"/>
</file>

<file path=xl/ctrlProps/ctrlProp10.xml><?xml version="1.0" encoding="utf-8"?>
<formControlPr xmlns="http://schemas.microsoft.com/office/spreadsheetml/2009/9/main" objectType="Drop" dropStyle="combo" dx="24" fmlaLink="$D$19" fmlaRange="$D$26:$D$36" noThreeD="1" sel="1" val="0"/>
</file>

<file path=xl/ctrlProps/ctrlProp11.xml><?xml version="1.0" encoding="utf-8"?>
<formControlPr xmlns="http://schemas.microsoft.com/office/spreadsheetml/2009/9/main" objectType="Drop" dropStyle="combo" dx="24" fmlaLink="$D$6" fmlaRange="Sheet2!$C$2:$C$68" noThreeD="1" sel="1" val="0"/>
</file>

<file path=xl/ctrlProps/ctrlProp12.xml><?xml version="1.0" encoding="utf-8"?>
<formControlPr xmlns="http://schemas.microsoft.com/office/spreadsheetml/2009/9/main" objectType="Drop" dropLines="11" dropStyle="combo" dx="24" fmlaLink="$F$10" fmlaRange="$F$52:$F$57" noThreeD="1" sel="1" val="0"/>
</file>

<file path=xl/ctrlProps/ctrlProp13.xml><?xml version="1.0" encoding="utf-8"?>
<formControlPr xmlns="http://schemas.microsoft.com/office/spreadsheetml/2009/9/main" objectType="Drop" dropLines="11" dropStyle="combo" dx="24" fmlaLink="$F$11" fmlaRange="$F$52:$F$57" noThreeD="1" sel="1" val="0"/>
</file>

<file path=xl/ctrlProps/ctrlProp14.xml><?xml version="1.0" encoding="utf-8"?>
<formControlPr xmlns="http://schemas.microsoft.com/office/spreadsheetml/2009/9/main" objectType="Drop" dropLines="11" dropStyle="combo" dx="24" fmlaLink="$F$12" fmlaRange="$F$52:$F$57" noThreeD="1" sel="1" val="0"/>
</file>

<file path=xl/ctrlProps/ctrlProp15.xml><?xml version="1.0" encoding="utf-8"?>
<formControlPr xmlns="http://schemas.microsoft.com/office/spreadsheetml/2009/9/main" objectType="Drop" dropLines="11" dropStyle="combo" dx="24" fmlaLink="$F$13" fmlaRange="$F$52:$F$57" noThreeD="1" sel="1" val="0"/>
</file>

<file path=xl/ctrlProps/ctrlProp16.xml><?xml version="1.0" encoding="utf-8"?>
<formControlPr xmlns="http://schemas.microsoft.com/office/spreadsheetml/2009/9/main" objectType="Drop" dropLines="11" dropStyle="combo" dx="24" fmlaLink="$F$14" fmlaRange="$F$52:$F$57" noThreeD="1" sel="1" val="0"/>
</file>

<file path=xl/ctrlProps/ctrlProp17.xml><?xml version="1.0" encoding="utf-8"?>
<formControlPr xmlns="http://schemas.microsoft.com/office/spreadsheetml/2009/9/main" objectType="Drop" dropLines="11" dropStyle="combo" dx="24" fmlaLink="$F$15" fmlaRange="$F$52:$F$57" noThreeD="1" sel="1" val="0"/>
</file>

<file path=xl/ctrlProps/ctrlProp18.xml><?xml version="1.0" encoding="utf-8"?>
<formControlPr xmlns="http://schemas.microsoft.com/office/spreadsheetml/2009/9/main" objectType="Drop" dropLines="11" dropStyle="combo" dx="24" fmlaLink="$F$16" fmlaRange="$F$52:$F$57" noThreeD="1" sel="1" val="0"/>
</file>

<file path=xl/ctrlProps/ctrlProp19.xml><?xml version="1.0" encoding="utf-8"?>
<formControlPr xmlns="http://schemas.microsoft.com/office/spreadsheetml/2009/9/main" objectType="Drop" dropLines="11" dropStyle="combo" dx="24" fmlaLink="$F$17" fmlaRange="$F$52:$F$57" noThreeD="1" sel="1" val="0"/>
</file>

<file path=xl/ctrlProps/ctrlProp2.xml><?xml version="1.0" encoding="utf-8"?>
<formControlPr xmlns="http://schemas.microsoft.com/office/spreadsheetml/2009/9/main" objectType="Drop" dropStyle="combo" dx="24" fmlaLink="$D$11" fmlaRange="$D$26:$D$36" noThreeD="1" sel="1" val="0"/>
</file>

<file path=xl/ctrlProps/ctrlProp20.xml><?xml version="1.0" encoding="utf-8"?>
<formControlPr xmlns="http://schemas.microsoft.com/office/spreadsheetml/2009/9/main" objectType="Drop" dropLines="11" dropStyle="combo" dx="24" fmlaLink="$F$18" fmlaRange="$F$52:$F$57" noThreeD="1" sel="1" val="0"/>
</file>

<file path=xl/ctrlProps/ctrlProp21.xml><?xml version="1.0" encoding="utf-8"?>
<formControlPr xmlns="http://schemas.microsoft.com/office/spreadsheetml/2009/9/main" objectType="Drop" dropLines="11" dropStyle="combo" dx="24" fmlaLink="$F$19" fmlaRange="$F$52:$F$57" noThreeD="1" sel="1" val="0"/>
</file>

<file path=xl/ctrlProps/ctrlProp3.xml><?xml version="1.0" encoding="utf-8"?>
<formControlPr xmlns="http://schemas.microsoft.com/office/spreadsheetml/2009/9/main" objectType="Drop" dropStyle="combo" dx="24" fmlaLink="$D$12" fmlaRange="$D$26:$D$36" noThreeD="1" sel="1" val="0"/>
</file>

<file path=xl/ctrlProps/ctrlProp4.xml><?xml version="1.0" encoding="utf-8"?>
<formControlPr xmlns="http://schemas.microsoft.com/office/spreadsheetml/2009/9/main" objectType="Drop" dropStyle="combo" dx="24" fmlaLink="$D$13" fmlaRange="$D$26:$D$36" noThreeD="1" sel="1" val="0"/>
</file>

<file path=xl/ctrlProps/ctrlProp5.xml><?xml version="1.0" encoding="utf-8"?>
<formControlPr xmlns="http://schemas.microsoft.com/office/spreadsheetml/2009/9/main" objectType="Drop" dropStyle="combo" dx="24" fmlaLink="$D$14" fmlaRange="$D$26:$D$36" noThreeD="1" sel="1" val="0"/>
</file>

<file path=xl/ctrlProps/ctrlProp6.xml><?xml version="1.0" encoding="utf-8"?>
<formControlPr xmlns="http://schemas.microsoft.com/office/spreadsheetml/2009/9/main" objectType="Drop" dropStyle="combo" dx="24" fmlaLink="$D$15" fmlaRange="$D$26:$D$36" noThreeD="1" sel="1" val="0"/>
</file>

<file path=xl/ctrlProps/ctrlProp7.xml><?xml version="1.0" encoding="utf-8"?>
<formControlPr xmlns="http://schemas.microsoft.com/office/spreadsheetml/2009/9/main" objectType="Drop" dropStyle="combo" dx="24" fmlaLink="$D$16" fmlaRange="$D$26:$D$36" noThreeD="1" sel="1" val="0"/>
</file>

<file path=xl/ctrlProps/ctrlProp8.xml><?xml version="1.0" encoding="utf-8"?>
<formControlPr xmlns="http://schemas.microsoft.com/office/spreadsheetml/2009/9/main" objectType="Drop" dropStyle="combo" dx="24" fmlaLink="$D$17" fmlaRange="$D$26:$D$36" noThreeD="1" sel="1" val="0"/>
</file>

<file path=xl/ctrlProps/ctrlProp9.xml><?xml version="1.0" encoding="utf-8"?>
<formControlPr xmlns="http://schemas.microsoft.com/office/spreadsheetml/2009/9/main" objectType="Drop" dropStyle="combo" dx="24" fmlaLink="$D$18" fmlaRange="$D$26:$D$36" noThreeD="1" sel="1" val="0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35</xdr:row>
      <xdr:rowOff>10726</xdr:rowOff>
    </xdr:from>
    <xdr:to>
      <xdr:col>9</xdr:col>
      <xdr:colOff>922600</xdr:colOff>
      <xdr:row>43</xdr:row>
      <xdr:rowOff>114300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6792526"/>
          <a:ext cx="3122875" cy="1303724"/>
        </a:xfrm>
        <a:prstGeom prst="rect">
          <a:avLst/>
        </a:prstGeom>
      </xdr:spPr>
    </xdr:pic>
    <xdr:clientData/>
  </xdr:twoCellAnchor>
  <xdr:twoCellAnchor>
    <xdr:from>
      <xdr:col>7</xdr:col>
      <xdr:colOff>66676</xdr:colOff>
      <xdr:row>24</xdr:row>
      <xdr:rowOff>123825</xdr:rowOff>
    </xdr:from>
    <xdr:to>
      <xdr:col>9</xdr:col>
      <xdr:colOff>923926</xdr:colOff>
      <xdr:row>34</xdr:row>
      <xdr:rowOff>104775</xdr:rowOff>
    </xdr:to>
    <xdr:sp macro="" textlink="">
      <xdr:nvSpPr>
        <xdr:cNvPr id="8" name="テキスト ボックス 7"/>
        <xdr:cNvSpPr txBox="1"/>
      </xdr:nvSpPr>
      <xdr:spPr>
        <a:xfrm>
          <a:off x="7705726" y="5191125"/>
          <a:ext cx="31051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部屋増し料とは・・・？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お部屋の定員数に対して、規定を下回る宿泊人数の場合に発生する料金です。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幼児は宿泊人数に含まれません。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小学生は宿泊人数に含まれますが、部屋増し料は頂戴しておりません。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ソロプランは対象外となります。部屋増し料は発生いたしません。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xmlns="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1267" name="Drop 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xmlns="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1268" name="Drop Dow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xmlns="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1269" name="Drop Down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xmlns="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1270" name="Drop Down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xmlns="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1271" name="Drop Down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xmlns="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1272" name="Drop Down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xmlns="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1273" name="Drop Down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xmlns="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1274" name="Drop Down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xmlns="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4</xdr:row>
          <xdr:rowOff>171450</xdr:rowOff>
        </xdr:from>
        <xdr:to>
          <xdr:col>3</xdr:col>
          <xdr:colOff>2714625</xdr:colOff>
          <xdr:row>6</xdr:row>
          <xdr:rowOff>0</xdr:rowOff>
        </xdr:to>
        <xdr:sp macro="" textlink="">
          <xdr:nvSpPr>
            <xdr:cNvPr id="11276" name="Drop Down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xmlns="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11323" name="Drop Down 59" hidden="1">
              <a:extLst>
                <a:ext uri="{63B3BB69-23CF-44E3-9099-C40C66FF867C}">
                  <a14:compatExt spid="_x0000_s1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11324" name="Drop Down 60" hidden="1">
              <a:extLst>
                <a:ext uri="{63B3BB69-23CF-44E3-9099-C40C66FF867C}">
                  <a14:compatExt spid="_x0000_s1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1325" name="Drop Down 61" hidden="1">
              <a:extLst>
                <a:ext uri="{63B3BB69-23CF-44E3-9099-C40C66FF867C}">
                  <a14:compatExt spid="_x0000_s1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1326" name="Drop Down 62" hidden="1">
              <a:extLst>
                <a:ext uri="{63B3BB69-23CF-44E3-9099-C40C66FF867C}">
                  <a14:compatExt spid="_x0000_s1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1327" name="Drop Down 63" hidden="1">
              <a:extLst>
                <a:ext uri="{63B3BB69-23CF-44E3-9099-C40C66FF867C}">
                  <a14:compatExt spid="_x0000_s1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11328" name="Drop Down 64" hidden="1">
              <a:extLst>
                <a:ext uri="{63B3BB69-23CF-44E3-9099-C40C66FF867C}">
                  <a14:compatExt spid="_x0000_s1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11329" name="Drop Down 65" hidden="1">
              <a:extLst>
                <a:ext uri="{63B3BB69-23CF-44E3-9099-C40C66FF867C}">
                  <a14:compatExt spid="_x0000_s1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11330" name="Drop Down 66" hidden="1">
              <a:extLst>
                <a:ext uri="{63B3BB69-23CF-44E3-9099-C40C66FF867C}">
                  <a14:compatExt spid="_x0000_s1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11331" name="Drop Down 67" hidden="1">
              <a:extLst>
                <a:ext uri="{63B3BB69-23CF-44E3-9099-C40C66FF867C}">
                  <a14:compatExt spid="_x0000_s1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1332" name="Drop Down 68" hidden="1">
              <a:extLst>
                <a:ext uri="{63B3BB69-23CF-44E3-9099-C40C66FF867C}">
                  <a14:compatExt spid="_x0000_s1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266700</xdr:colOff>
      <xdr:row>2</xdr:row>
      <xdr:rowOff>133350</xdr:rowOff>
    </xdr:from>
    <xdr:to>
      <xdr:col>4</xdr:col>
      <xdr:colOff>104775</xdr:colOff>
      <xdr:row>4</xdr:row>
      <xdr:rowOff>66675</xdr:rowOff>
    </xdr:to>
    <xdr:sp macro="" textlink="">
      <xdr:nvSpPr>
        <xdr:cNvPr id="11" name="テキスト ボックス 10"/>
        <xdr:cNvSpPr txBox="1"/>
      </xdr:nvSpPr>
      <xdr:spPr>
        <a:xfrm>
          <a:off x="1314450" y="476250"/>
          <a:ext cx="3209925" cy="276225"/>
        </a:xfrm>
        <a:prstGeom prst="rect">
          <a:avLst/>
        </a:prstGeom>
        <a:solidFill>
          <a:schemeClr val="lt1"/>
        </a:solidFill>
        <a:ln w="31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①最初にご宿泊日を選択してください↓↓</a:t>
          </a:r>
        </a:p>
      </xdr:txBody>
    </xdr:sp>
    <xdr:clientData/>
  </xdr:twoCellAnchor>
  <xdr:twoCellAnchor>
    <xdr:from>
      <xdr:col>0</xdr:col>
      <xdr:colOff>619125</xdr:colOff>
      <xdr:row>19</xdr:row>
      <xdr:rowOff>142875</xdr:rowOff>
    </xdr:from>
    <xdr:to>
      <xdr:col>4</xdr:col>
      <xdr:colOff>285750</xdr:colOff>
      <xdr:row>22</xdr:row>
      <xdr:rowOff>57150</xdr:rowOff>
    </xdr:to>
    <xdr:sp macro="" textlink="">
      <xdr:nvSpPr>
        <xdr:cNvPr id="78" name="テキスト ボックス 77"/>
        <xdr:cNvSpPr txBox="1"/>
      </xdr:nvSpPr>
      <xdr:spPr>
        <a:xfrm>
          <a:off x="619125" y="4210050"/>
          <a:ext cx="4086225" cy="2762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②お一人様づつの宿泊プランを選択してください↑↑</a:t>
          </a:r>
        </a:p>
      </xdr:txBody>
    </xdr:sp>
    <xdr:clientData/>
  </xdr:twoCellAnchor>
  <xdr:twoCellAnchor>
    <xdr:from>
      <xdr:col>5</xdr:col>
      <xdr:colOff>123825</xdr:colOff>
      <xdr:row>2</xdr:row>
      <xdr:rowOff>114300</xdr:rowOff>
    </xdr:from>
    <xdr:to>
      <xdr:col>7</xdr:col>
      <xdr:colOff>590550</xdr:colOff>
      <xdr:row>6</xdr:row>
      <xdr:rowOff>85725</xdr:rowOff>
    </xdr:to>
    <xdr:sp macro="" textlink="">
      <xdr:nvSpPr>
        <xdr:cNvPr id="79" name="テキスト ボックス 78"/>
        <xdr:cNvSpPr txBox="1"/>
      </xdr:nvSpPr>
      <xdr:spPr>
        <a:xfrm>
          <a:off x="5514975" y="457200"/>
          <a:ext cx="2714625" cy="7524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③部屋増し料が発生する場合は</a:t>
          </a:r>
          <a:endParaRPr kumimoji="1" lang="en-US" altLang="ja-JP" sz="13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3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選択してください。</a:t>
          </a:r>
          <a:endParaRPr kumimoji="1" lang="en-US" altLang="ja-JP" sz="13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3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↓↓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N62"/>
  <sheetViews>
    <sheetView tabSelected="1" zoomScaleNormal="100" zoomScaleSheetLayoutView="80" workbookViewId="0">
      <selection activeCell="E23" sqref="E23"/>
    </sheetView>
  </sheetViews>
  <sheetFormatPr defaultColWidth="9" defaultRowHeight="13.5"/>
  <cols>
    <col min="1" max="1" width="9" style="2"/>
    <col min="2" max="2" width="4.75" style="2" customWidth="1"/>
    <col min="3" max="3" width="8.625" style="1" bestFit="1" customWidth="1"/>
    <col min="4" max="4" width="35.625" style="2" bestFit="1" customWidth="1"/>
    <col min="5" max="5" width="14.875" style="2" customWidth="1"/>
    <col min="6" max="6" width="15" style="2" customWidth="1"/>
    <col min="7" max="9" width="14.75" style="2" customWidth="1"/>
    <col min="10" max="10" width="13" style="2" bestFit="1" customWidth="1"/>
    <col min="11" max="11" width="13.5" style="2" customWidth="1"/>
    <col min="12" max="12" width="12.625" style="2" customWidth="1"/>
    <col min="13" max="13" width="12.875" style="2" customWidth="1"/>
    <col min="14" max="16384" width="9" style="2"/>
  </cols>
  <sheetData>
    <row r="5" spans="3:10">
      <c r="D5" s="23"/>
    </row>
    <row r="6" spans="3:10" ht="21" customHeight="1">
      <c r="C6" s="38" t="s">
        <v>83</v>
      </c>
      <c r="D6" s="39">
        <v>1</v>
      </c>
      <c r="E6" s="40" t="str">
        <f>IF(OR(D6=5,D6=6,D6=7,D6=12,D6=13,D6=19,D6=20,D6=26,D6=27,D6=33,D6=34,D6=39,D6=40,D6=41,D6=47,D6=48,D6=51,D6=54,D6=55,D6=61,D6=62),"休日前料金","平日料金")</f>
        <v>平日料金</v>
      </c>
      <c r="F6" s="41"/>
    </row>
    <row r="7" spans="3:10" ht="14.25" thickBot="1">
      <c r="C7" s="38"/>
      <c r="D7" s="39"/>
      <c r="E7" s="39"/>
      <c r="F7" s="39"/>
      <c r="G7" s="6"/>
    </row>
    <row r="8" spans="3:10">
      <c r="C8" s="42"/>
      <c r="D8" s="43" t="s">
        <v>9</v>
      </c>
      <c r="E8" s="44" t="s">
        <v>10</v>
      </c>
      <c r="F8" s="45" t="s">
        <v>93</v>
      </c>
      <c r="G8" s="27" t="s">
        <v>110</v>
      </c>
      <c r="H8" s="29" t="s">
        <v>14</v>
      </c>
      <c r="I8" s="30" t="s">
        <v>87</v>
      </c>
      <c r="J8" s="35" t="s">
        <v>88</v>
      </c>
    </row>
    <row r="9" spans="3:10" ht="31.5" customHeight="1">
      <c r="C9" s="42"/>
      <c r="D9" s="43"/>
      <c r="E9" s="46"/>
      <c r="F9" s="47"/>
      <c r="G9" s="28"/>
      <c r="H9" s="29"/>
      <c r="I9" s="30"/>
      <c r="J9" s="36"/>
    </row>
    <row r="10" spans="3:10" ht="18" customHeight="1">
      <c r="C10" s="48" t="s">
        <v>0</v>
      </c>
      <c r="D10" s="39">
        <v>1</v>
      </c>
      <c r="E10" s="49">
        <f t="shared" ref="E10:E19" si="0">IF($E$6="平日料金",LOOKUP(D10,$B$26:$B$36,$E$26:$E$36),LOOKUP(D10,$B$26:$B$36,$F$26:$F$36))</f>
        <v>0</v>
      </c>
      <c r="F10" s="49">
        <v>1</v>
      </c>
      <c r="G10" s="10">
        <f t="shared" ref="G10:G19" si="1">E10+G52</f>
        <v>0</v>
      </c>
      <c r="H10" s="9">
        <f>IF(G10&gt;=4000,IF(G10&gt;=10000,-5000,ROUNDDOWN(G10,-3)/-2),0)</f>
        <v>0</v>
      </c>
      <c r="I10" s="12" t="str">
        <f t="shared" ref="I10:I19" si="2">IF(E10=0,"",IF(H10&lt;=-500,"〇","×"))</f>
        <v/>
      </c>
      <c r="J10" s="13">
        <f>G10+H10</f>
        <v>0</v>
      </c>
    </row>
    <row r="11" spans="3:10" ht="18" customHeight="1">
      <c r="C11" s="48" t="s">
        <v>1</v>
      </c>
      <c r="D11" s="39">
        <v>1</v>
      </c>
      <c r="E11" s="49">
        <f t="shared" si="0"/>
        <v>0</v>
      </c>
      <c r="F11" s="49">
        <v>1</v>
      </c>
      <c r="G11" s="10">
        <f t="shared" si="1"/>
        <v>0</v>
      </c>
      <c r="H11" s="9">
        <f t="shared" ref="H11:H19" si="3">IF(G11&gt;=4000,IF(G11&gt;=10000,-5000,ROUNDDOWN(G11,-3)/-2),0)</f>
        <v>0</v>
      </c>
      <c r="I11" s="12" t="str">
        <f t="shared" si="2"/>
        <v/>
      </c>
      <c r="J11" s="13">
        <f t="shared" ref="J11:J19" si="4">G11+H11</f>
        <v>0</v>
      </c>
    </row>
    <row r="12" spans="3:10" ht="18" customHeight="1">
      <c r="C12" s="48" t="s">
        <v>2</v>
      </c>
      <c r="D12" s="39">
        <v>1</v>
      </c>
      <c r="E12" s="49">
        <f t="shared" si="0"/>
        <v>0</v>
      </c>
      <c r="F12" s="49">
        <v>1</v>
      </c>
      <c r="G12" s="10">
        <f t="shared" si="1"/>
        <v>0</v>
      </c>
      <c r="H12" s="9">
        <f t="shared" si="3"/>
        <v>0</v>
      </c>
      <c r="I12" s="12" t="str">
        <f t="shared" si="2"/>
        <v/>
      </c>
      <c r="J12" s="13">
        <f t="shared" si="4"/>
        <v>0</v>
      </c>
    </row>
    <row r="13" spans="3:10" ht="18" customHeight="1">
      <c r="C13" s="48" t="s">
        <v>3</v>
      </c>
      <c r="D13" s="39">
        <v>1</v>
      </c>
      <c r="E13" s="49">
        <f t="shared" si="0"/>
        <v>0</v>
      </c>
      <c r="F13" s="49">
        <v>1</v>
      </c>
      <c r="G13" s="10">
        <f t="shared" si="1"/>
        <v>0</v>
      </c>
      <c r="H13" s="9">
        <f t="shared" si="3"/>
        <v>0</v>
      </c>
      <c r="I13" s="12" t="str">
        <f t="shared" si="2"/>
        <v/>
      </c>
      <c r="J13" s="13">
        <f t="shared" si="4"/>
        <v>0</v>
      </c>
    </row>
    <row r="14" spans="3:10" ht="18" customHeight="1">
      <c r="C14" s="48" t="s">
        <v>4</v>
      </c>
      <c r="D14" s="39">
        <v>1</v>
      </c>
      <c r="E14" s="49">
        <f t="shared" si="0"/>
        <v>0</v>
      </c>
      <c r="F14" s="49">
        <v>1</v>
      </c>
      <c r="G14" s="10">
        <f t="shared" si="1"/>
        <v>0</v>
      </c>
      <c r="H14" s="9">
        <f t="shared" si="3"/>
        <v>0</v>
      </c>
      <c r="I14" s="12" t="str">
        <f t="shared" si="2"/>
        <v/>
      </c>
      <c r="J14" s="13">
        <f t="shared" si="4"/>
        <v>0</v>
      </c>
    </row>
    <row r="15" spans="3:10" ht="18" customHeight="1">
      <c r="C15" s="48" t="s">
        <v>5</v>
      </c>
      <c r="D15" s="39">
        <v>1</v>
      </c>
      <c r="E15" s="49">
        <f t="shared" si="0"/>
        <v>0</v>
      </c>
      <c r="F15" s="49">
        <v>1</v>
      </c>
      <c r="G15" s="10">
        <f t="shared" si="1"/>
        <v>0</v>
      </c>
      <c r="H15" s="9">
        <f t="shared" si="3"/>
        <v>0</v>
      </c>
      <c r="I15" s="12" t="str">
        <f t="shared" si="2"/>
        <v/>
      </c>
      <c r="J15" s="13">
        <f t="shared" si="4"/>
        <v>0</v>
      </c>
    </row>
    <row r="16" spans="3:10" ht="18" customHeight="1">
      <c r="C16" s="48" t="s">
        <v>6</v>
      </c>
      <c r="D16" s="39">
        <v>1</v>
      </c>
      <c r="E16" s="49">
        <f t="shared" si="0"/>
        <v>0</v>
      </c>
      <c r="F16" s="49">
        <v>1</v>
      </c>
      <c r="G16" s="10">
        <f t="shared" si="1"/>
        <v>0</v>
      </c>
      <c r="H16" s="9">
        <f t="shared" si="3"/>
        <v>0</v>
      </c>
      <c r="I16" s="12" t="str">
        <f t="shared" si="2"/>
        <v/>
      </c>
      <c r="J16" s="13">
        <f t="shared" si="4"/>
        <v>0</v>
      </c>
    </row>
    <row r="17" spans="2:14" ht="18" customHeight="1">
      <c r="C17" s="48" t="s">
        <v>7</v>
      </c>
      <c r="D17" s="39">
        <v>1</v>
      </c>
      <c r="E17" s="49">
        <f t="shared" si="0"/>
        <v>0</v>
      </c>
      <c r="F17" s="49">
        <v>1</v>
      </c>
      <c r="G17" s="10">
        <f t="shared" si="1"/>
        <v>0</v>
      </c>
      <c r="H17" s="9">
        <f t="shared" si="3"/>
        <v>0</v>
      </c>
      <c r="I17" s="12" t="str">
        <f t="shared" si="2"/>
        <v/>
      </c>
      <c r="J17" s="13">
        <f t="shared" si="4"/>
        <v>0</v>
      </c>
    </row>
    <row r="18" spans="2:14" ht="18" customHeight="1">
      <c r="C18" s="48" t="s">
        <v>8</v>
      </c>
      <c r="D18" s="39">
        <v>1</v>
      </c>
      <c r="E18" s="49">
        <f t="shared" si="0"/>
        <v>0</v>
      </c>
      <c r="F18" s="49">
        <v>1</v>
      </c>
      <c r="G18" s="10">
        <f t="shared" si="1"/>
        <v>0</v>
      </c>
      <c r="H18" s="9">
        <f t="shared" si="3"/>
        <v>0</v>
      </c>
      <c r="I18" s="12" t="str">
        <f t="shared" si="2"/>
        <v/>
      </c>
      <c r="J18" s="13">
        <f t="shared" si="4"/>
        <v>0</v>
      </c>
    </row>
    <row r="19" spans="2:14" ht="18" customHeight="1" thickBot="1">
      <c r="C19" s="48" t="s">
        <v>11</v>
      </c>
      <c r="D19" s="39">
        <v>1</v>
      </c>
      <c r="E19" s="49">
        <f t="shared" si="0"/>
        <v>0</v>
      </c>
      <c r="F19" s="49">
        <v>1</v>
      </c>
      <c r="G19" s="10">
        <f t="shared" si="1"/>
        <v>0</v>
      </c>
      <c r="H19" s="9">
        <f t="shared" si="3"/>
        <v>0</v>
      </c>
      <c r="I19" s="12" t="str">
        <f t="shared" si="2"/>
        <v/>
      </c>
      <c r="J19" s="14">
        <f t="shared" si="4"/>
        <v>0</v>
      </c>
    </row>
    <row r="20" spans="2:14" ht="14.25" customHeight="1" thickBot="1">
      <c r="C20" s="2"/>
      <c r="N20" s="8"/>
    </row>
    <row r="21" spans="2:14" ht="14.25" customHeight="1">
      <c r="C21" s="2"/>
      <c r="H21" s="28" t="s">
        <v>89</v>
      </c>
      <c r="I21" s="37"/>
      <c r="J21" s="16">
        <f>SUM(J10:J19)</f>
        <v>0</v>
      </c>
      <c r="N21" s="8"/>
    </row>
    <row r="22" spans="2:14" ht="14.25" customHeight="1">
      <c r="H22" s="32" t="s">
        <v>90</v>
      </c>
      <c r="I22" s="17" t="s">
        <v>92</v>
      </c>
      <c r="J22" s="13">
        <f>COUNTIF(I9:I18,"〇")</f>
        <v>0</v>
      </c>
    </row>
    <row r="23" spans="2:14" ht="14.25" customHeight="1">
      <c r="H23" s="33"/>
      <c r="I23" s="15" t="s">
        <v>91</v>
      </c>
      <c r="J23" s="13">
        <f>COUNTIF(I10:I19,"〇")*2</f>
        <v>0</v>
      </c>
    </row>
    <row r="24" spans="2:14" ht="14.25" thickBot="1">
      <c r="H24" s="34"/>
      <c r="I24" s="15" t="s">
        <v>86</v>
      </c>
      <c r="J24" s="14">
        <f>J23*1000</f>
        <v>0</v>
      </c>
    </row>
    <row r="25" spans="2:14">
      <c r="B25" s="21"/>
      <c r="D25" s="3" t="s">
        <v>13</v>
      </c>
      <c r="E25" s="7" t="s">
        <v>15</v>
      </c>
      <c r="F25" s="7" t="s">
        <v>16</v>
      </c>
    </row>
    <row r="26" spans="2:14" hidden="1">
      <c r="B26" s="22">
        <v>1</v>
      </c>
      <c r="D26" s="3" t="s">
        <v>100</v>
      </c>
      <c r="E26" s="9">
        <v>0</v>
      </c>
      <c r="F26" s="10"/>
    </row>
    <row r="27" spans="2:14">
      <c r="B27" s="22">
        <v>2</v>
      </c>
      <c r="D27" s="3" t="s">
        <v>101</v>
      </c>
      <c r="E27" s="10">
        <v>16727</v>
      </c>
      <c r="F27" s="10">
        <v>17937</v>
      </c>
    </row>
    <row r="28" spans="2:14">
      <c r="B28" s="22">
        <v>3</v>
      </c>
      <c r="D28" s="3" t="s">
        <v>102</v>
      </c>
      <c r="E28" s="10">
        <v>12492</v>
      </c>
      <c r="F28" s="10">
        <v>13702</v>
      </c>
    </row>
    <row r="29" spans="2:14">
      <c r="B29" s="22">
        <v>4</v>
      </c>
      <c r="D29" s="4" t="s">
        <v>103</v>
      </c>
      <c r="E29" s="10">
        <v>11403</v>
      </c>
      <c r="F29" s="10">
        <v>12613</v>
      </c>
    </row>
    <row r="30" spans="2:14">
      <c r="B30" s="22">
        <v>5</v>
      </c>
      <c r="D30" s="4" t="s">
        <v>104</v>
      </c>
      <c r="E30" s="10">
        <v>9951</v>
      </c>
      <c r="F30" s="11" t="s">
        <v>111</v>
      </c>
    </row>
    <row r="31" spans="2:14">
      <c r="B31" s="22">
        <v>6</v>
      </c>
      <c r="D31" s="3" t="s">
        <v>105</v>
      </c>
      <c r="E31" s="10">
        <v>13794</v>
      </c>
      <c r="F31" s="10">
        <v>14641</v>
      </c>
    </row>
    <row r="32" spans="2:14">
      <c r="B32" s="22">
        <v>7</v>
      </c>
      <c r="D32" s="3" t="s">
        <v>106</v>
      </c>
      <c r="E32" s="10">
        <v>9559</v>
      </c>
      <c r="F32" s="10">
        <v>10406</v>
      </c>
    </row>
    <row r="33" spans="2:10">
      <c r="B33" s="22">
        <v>8</v>
      </c>
      <c r="D33" s="4" t="s">
        <v>107</v>
      </c>
      <c r="E33" s="10">
        <v>8470</v>
      </c>
      <c r="F33" s="10">
        <v>9317</v>
      </c>
    </row>
    <row r="34" spans="2:10">
      <c r="B34" s="22">
        <v>9</v>
      </c>
      <c r="D34" s="4" t="s">
        <v>108</v>
      </c>
      <c r="E34" s="10">
        <v>7018</v>
      </c>
      <c r="F34" s="11" t="s">
        <v>112</v>
      </c>
    </row>
    <row r="35" spans="2:10">
      <c r="B35" s="22">
        <v>10</v>
      </c>
      <c r="D35" s="4" t="s">
        <v>109</v>
      </c>
      <c r="E35" s="10">
        <v>7018</v>
      </c>
      <c r="F35" s="10">
        <v>7865</v>
      </c>
    </row>
    <row r="36" spans="2:10">
      <c r="B36" s="22">
        <v>11</v>
      </c>
      <c r="D36" s="3" t="s">
        <v>12</v>
      </c>
      <c r="E36" s="10">
        <v>0</v>
      </c>
      <c r="F36" s="10">
        <v>0</v>
      </c>
    </row>
    <row r="37" spans="2:10">
      <c r="B37" s="21"/>
      <c r="D37" s="5"/>
      <c r="E37" s="5"/>
    </row>
    <row r="38" spans="2:10">
      <c r="B38" s="21"/>
      <c r="C38" s="2"/>
      <c r="D38" s="24"/>
      <c r="E38" s="24"/>
    </row>
    <row r="39" spans="2:10" ht="3" hidden="1" customHeight="1">
      <c r="B39" s="21">
        <v>1</v>
      </c>
      <c r="D39" s="24"/>
      <c r="E39" s="25"/>
    </row>
    <row r="40" spans="2:10">
      <c r="B40" s="21">
        <v>2</v>
      </c>
      <c r="D40" s="24"/>
      <c r="E40" s="26"/>
    </row>
    <row r="41" spans="2:10">
      <c r="B41" s="21">
        <v>3</v>
      </c>
      <c r="D41" s="24"/>
      <c r="E41" s="26"/>
    </row>
    <row r="42" spans="2:10">
      <c r="B42" s="21">
        <v>4</v>
      </c>
      <c r="D42" s="24"/>
      <c r="E42" s="26"/>
    </row>
    <row r="43" spans="2:10">
      <c r="B43" s="21">
        <v>5</v>
      </c>
      <c r="D43" s="24"/>
      <c r="E43" s="26"/>
    </row>
    <row r="44" spans="2:10">
      <c r="B44" s="21">
        <v>6</v>
      </c>
      <c r="D44" s="24"/>
      <c r="E44" s="26"/>
    </row>
    <row r="45" spans="2:10">
      <c r="B45" s="21">
        <v>7</v>
      </c>
      <c r="D45" s="24"/>
      <c r="E45" s="26"/>
      <c r="H45" s="31" t="s">
        <v>113</v>
      </c>
      <c r="I45" s="31"/>
      <c r="J45" s="31"/>
    </row>
    <row r="46" spans="2:10">
      <c r="B46" s="21">
        <v>8</v>
      </c>
      <c r="D46" s="24"/>
      <c r="E46" s="26"/>
      <c r="H46" s="3"/>
      <c r="I46" s="7" t="s">
        <v>94</v>
      </c>
      <c r="J46" s="7" t="s">
        <v>95</v>
      </c>
    </row>
    <row r="47" spans="2:10">
      <c r="B47" s="21">
        <v>9</v>
      </c>
      <c r="D47" s="24"/>
      <c r="E47" s="26"/>
      <c r="H47" s="18" t="s">
        <v>97</v>
      </c>
      <c r="I47" s="3">
        <v>605</v>
      </c>
      <c r="J47" s="3">
        <v>1210</v>
      </c>
    </row>
    <row r="48" spans="2:10">
      <c r="B48" s="21">
        <v>10</v>
      </c>
      <c r="D48" s="24"/>
      <c r="E48" s="26"/>
      <c r="H48" s="19" t="s">
        <v>98</v>
      </c>
      <c r="I48" s="3">
        <v>1210</v>
      </c>
      <c r="J48" s="3">
        <v>2420</v>
      </c>
    </row>
    <row r="49" spans="2:10">
      <c r="B49" s="21">
        <v>11</v>
      </c>
      <c r="D49" s="24"/>
      <c r="E49" s="26"/>
      <c r="H49" s="20" t="s">
        <v>99</v>
      </c>
      <c r="I49" s="3">
        <v>1815</v>
      </c>
      <c r="J49" s="3">
        <v>3630</v>
      </c>
    </row>
    <row r="50" spans="2:10">
      <c r="B50" s="21"/>
      <c r="C50" s="2"/>
      <c r="D50" s="24"/>
      <c r="E50" s="24"/>
      <c r="H50" s="7" t="s">
        <v>96</v>
      </c>
      <c r="I50" s="3">
        <v>0</v>
      </c>
      <c r="J50" s="3">
        <v>0</v>
      </c>
    </row>
    <row r="51" spans="2:10">
      <c r="C51" s="2"/>
    </row>
    <row r="52" spans="2:10" hidden="1">
      <c r="C52" s="2"/>
      <c r="E52" s="2">
        <v>1</v>
      </c>
      <c r="F52" s="3">
        <v>0</v>
      </c>
      <c r="G52" s="8">
        <f>LOOKUP(F10,$E$52:$E$57,$F$52:$F$57)</f>
        <v>0</v>
      </c>
    </row>
    <row r="53" spans="2:10" hidden="1">
      <c r="C53" s="2"/>
      <c r="E53" s="2">
        <v>2</v>
      </c>
      <c r="F53" s="3">
        <v>605</v>
      </c>
      <c r="G53" s="8">
        <f>LOOKUP(F11,$E$52:$E$57,$F$52:$F$57)</f>
        <v>0</v>
      </c>
    </row>
    <row r="54" spans="2:10" hidden="1">
      <c r="C54" s="2"/>
      <c r="E54" s="2">
        <v>3</v>
      </c>
      <c r="F54" s="3">
        <v>1210</v>
      </c>
      <c r="G54" s="8">
        <f>LOOKUP(F12,$E$52:$E$57,$F$52:$F$57)</f>
        <v>0</v>
      </c>
    </row>
    <row r="55" spans="2:10" hidden="1">
      <c r="C55" s="2"/>
      <c r="E55" s="2">
        <v>4</v>
      </c>
      <c r="F55" s="3">
        <v>1815</v>
      </c>
      <c r="G55" s="8">
        <f t="shared" ref="G55:G60" si="5">LOOKUP(F13,$E$52:$E$57,$F$52:$F$57)</f>
        <v>0</v>
      </c>
    </row>
    <row r="56" spans="2:10" hidden="1">
      <c r="C56" s="2"/>
      <c r="E56" s="2">
        <v>5</v>
      </c>
      <c r="F56" s="3">
        <v>2420</v>
      </c>
      <c r="G56" s="8">
        <f>LOOKUP(F14,$E$52:$E$57,$F$52:$F$57)</f>
        <v>0</v>
      </c>
    </row>
    <row r="57" spans="2:10" hidden="1">
      <c r="C57" s="2"/>
      <c r="E57" s="2">
        <v>6</v>
      </c>
      <c r="F57" s="3">
        <v>3630</v>
      </c>
      <c r="G57" s="8">
        <f t="shared" si="5"/>
        <v>0</v>
      </c>
    </row>
    <row r="58" spans="2:10" hidden="1">
      <c r="C58" s="2"/>
      <c r="E58" s="2">
        <v>7</v>
      </c>
      <c r="G58" s="8">
        <f t="shared" si="5"/>
        <v>0</v>
      </c>
    </row>
    <row r="59" spans="2:10" hidden="1">
      <c r="C59" s="2"/>
      <c r="E59" s="2">
        <v>8</v>
      </c>
      <c r="G59" s="8">
        <f t="shared" si="5"/>
        <v>0</v>
      </c>
    </row>
    <row r="60" spans="2:10" hidden="1">
      <c r="C60" s="2"/>
      <c r="E60" s="2">
        <v>9</v>
      </c>
      <c r="G60" s="8">
        <f t="shared" si="5"/>
        <v>0</v>
      </c>
    </row>
    <row r="61" spans="2:10" hidden="1">
      <c r="C61" s="2"/>
      <c r="E61" s="2">
        <v>10</v>
      </c>
      <c r="G61" s="8">
        <f>LOOKUP(F19,$E$52:$E$57,$F$52:$F$57)</f>
        <v>0</v>
      </c>
    </row>
    <row r="62" spans="2:10">
      <c r="G62" s="8"/>
    </row>
  </sheetData>
  <sheetProtection algorithmName="SHA-512" hashValue="hbGceN31PHJj3s8WoY6DJayyuJgAqvHqOGgdLlSMqnYPfe67AR9mmJR0/aJdgNAcLeo2j9owO66NKdxFbKsxwA==" saltValue="2t4BB6u3QQ7iIhUK+CoQmg==" spinCount="100000" sheet="1" objects="1" scenarios="1"/>
  <dataConsolidate/>
  <mergeCells count="11">
    <mergeCell ref="H45:J45"/>
    <mergeCell ref="H22:H24"/>
    <mergeCell ref="F8:F9"/>
    <mergeCell ref="J8:J9"/>
    <mergeCell ref="E8:E9"/>
    <mergeCell ref="H21:I21"/>
    <mergeCell ref="D8:D9"/>
    <mergeCell ref="C8:C9"/>
    <mergeCell ref="G8:G9"/>
    <mergeCell ref="H8:H9"/>
    <mergeCell ref="I8:I9"/>
  </mergeCells>
  <phoneticPr fontId="2"/>
  <printOptions horizontalCentered="1" gridLines="1"/>
  <pageMargins left="0.23622047244094491" right="0.23622047244094491" top="1.4566929133858268" bottom="3.937007874015748E-2" header="1.1417322834645669" footer="0.15748031496062992"/>
  <pageSetup paperSize="12" scale="74" orientation="portrait" r:id="rId1"/>
  <headerFooter alignWithMargins="0">
    <oddHeader>&amp;C3年度10月仕入　11月支払い
銀行別
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Drop Down 2">
              <controlPr defaultSize="0" autoLine="0" autoPict="0">
                <anchor moveWithCells="1">
                  <from>
                    <xdr:col>2</xdr:col>
                    <xdr:colOff>657225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4" name="Drop Down 12">
              <controlPr defaultSize="0" autoLine="0" autoPict="0">
                <anchor moveWithCells="1">
                  <from>
                    <xdr:col>2</xdr:col>
                    <xdr:colOff>657225</xdr:colOff>
                    <xdr:row>4</xdr:row>
                    <xdr:rowOff>171450</xdr:rowOff>
                  </from>
                  <to>
                    <xdr:col>3</xdr:col>
                    <xdr:colOff>2714625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15" name="Drop Down 59">
              <controlPr defaultSize="0" autoLine="0" autoPict="0">
                <anchor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16" name="Drop Down 60">
              <controlPr defaultSize="0" autoLine="0" autoPict="0">
                <anchor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17" name="Drop Down 61">
              <controlPr defaultSize="0" autoLine="0" autoPict="0">
                <anchor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18" name="Drop Down 62">
              <controlPr defaultSize="0" autoLine="0" autoPict="0">
                <anchor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19" name="Drop Down 63">
              <controlPr defaultSize="0" autoLine="0" autoPict="0">
                <anchor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20" name="Drop Down 64">
              <controlPr defaultSize="0" autoLine="0" autoPict="0">
                <anchor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21" name="Drop Down 65">
              <controlPr defaultSize="0" autoLine="0" autoPict="0">
                <anchor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22" name="Drop Down 66">
              <controlPr defaultSize="0" autoLine="0" autoPict="0">
                <anchor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23" name="Drop Down 67">
              <controlPr defaultSize="0" autoLine="0" autoPict="0">
                <anchor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24" name="Drop Down 68">
              <controlPr defaultSize="0" autoLine="0" autoPict="0">
                <anchor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8"/>
  <sheetViews>
    <sheetView workbookViewId="0">
      <selection activeCell="C25" sqref="C25"/>
    </sheetView>
  </sheetViews>
  <sheetFormatPr defaultRowHeight="13.5"/>
  <cols>
    <col min="3" max="3" width="16.5" bestFit="1" customWidth="1"/>
    <col min="4" max="4" width="10.375" customWidth="1"/>
  </cols>
  <sheetData>
    <row r="2" spans="2:4">
      <c r="B2">
        <v>1</v>
      </c>
      <c r="C2" t="s">
        <v>84</v>
      </c>
    </row>
    <row r="3" spans="2:4">
      <c r="B3">
        <v>2</v>
      </c>
      <c r="C3" t="s">
        <v>20</v>
      </c>
    </row>
    <row r="4" spans="2:4">
      <c r="B4">
        <v>3</v>
      </c>
      <c r="C4" t="s">
        <v>21</v>
      </c>
    </row>
    <row r="5" spans="2:4">
      <c r="B5">
        <v>4</v>
      </c>
      <c r="C5" t="s">
        <v>22</v>
      </c>
    </row>
    <row r="6" spans="2:4">
      <c r="B6">
        <v>5</v>
      </c>
      <c r="C6" t="s">
        <v>23</v>
      </c>
      <c r="D6" t="s">
        <v>85</v>
      </c>
    </row>
    <row r="7" spans="2:4">
      <c r="B7">
        <v>6</v>
      </c>
      <c r="C7" t="s">
        <v>24</v>
      </c>
      <c r="D7" t="s">
        <v>85</v>
      </c>
    </row>
    <row r="8" spans="2:4">
      <c r="B8">
        <v>7</v>
      </c>
      <c r="C8" t="s">
        <v>25</v>
      </c>
      <c r="D8" t="s">
        <v>85</v>
      </c>
    </row>
    <row r="9" spans="2:4">
      <c r="B9">
        <v>8</v>
      </c>
      <c r="C9" t="s">
        <v>26</v>
      </c>
    </row>
    <row r="10" spans="2:4">
      <c r="B10">
        <v>9</v>
      </c>
      <c r="C10" t="s">
        <v>27</v>
      </c>
    </row>
    <row r="11" spans="2:4">
      <c r="B11">
        <v>10</v>
      </c>
      <c r="C11" t="s">
        <v>28</v>
      </c>
    </row>
    <row r="12" spans="2:4">
      <c r="B12">
        <v>11</v>
      </c>
      <c r="C12" t="s">
        <v>29</v>
      </c>
    </row>
    <row r="13" spans="2:4">
      <c r="B13">
        <v>12</v>
      </c>
      <c r="C13" t="s">
        <v>30</v>
      </c>
      <c r="D13" t="s">
        <v>85</v>
      </c>
    </row>
    <row r="14" spans="2:4">
      <c r="B14">
        <v>13</v>
      </c>
      <c r="C14" t="s">
        <v>31</v>
      </c>
      <c r="D14" t="s">
        <v>85</v>
      </c>
    </row>
    <row r="15" spans="2:4">
      <c r="B15">
        <v>14</v>
      </c>
      <c r="C15" t="s">
        <v>32</v>
      </c>
    </row>
    <row r="16" spans="2:4">
      <c r="B16">
        <v>15</v>
      </c>
      <c r="C16" t="s">
        <v>33</v>
      </c>
    </row>
    <row r="17" spans="2:4">
      <c r="B17">
        <v>16</v>
      </c>
      <c r="C17" t="s">
        <v>34</v>
      </c>
    </row>
    <row r="18" spans="2:4">
      <c r="B18">
        <v>17</v>
      </c>
      <c r="C18" t="s">
        <v>35</v>
      </c>
    </row>
    <row r="19" spans="2:4">
      <c r="B19">
        <v>18</v>
      </c>
      <c r="C19" t="s">
        <v>36</v>
      </c>
    </row>
    <row r="20" spans="2:4">
      <c r="B20">
        <v>19</v>
      </c>
      <c r="C20" t="s">
        <v>37</v>
      </c>
      <c r="D20" t="s">
        <v>85</v>
      </c>
    </row>
    <row r="21" spans="2:4">
      <c r="B21">
        <v>20</v>
      </c>
      <c r="C21" t="s">
        <v>38</v>
      </c>
      <c r="D21" t="s">
        <v>85</v>
      </c>
    </row>
    <row r="22" spans="2:4">
      <c r="B22">
        <v>21</v>
      </c>
      <c r="C22" t="s">
        <v>39</v>
      </c>
    </row>
    <row r="23" spans="2:4">
      <c r="B23">
        <v>22</v>
      </c>
      <c r="C23" t="s">
        <v>40</v>
      </c>
    </row>
    <row r="24" spans="2:4">
      <c r="B24">
        <v>23</v>
      </c>
      <c r="C24" t="s">
        <v>41</v>
      </c>
    </row>
    <row r="25" spans="2:4">
      <c r="B25">
        <v>24</v>
      </c>
      <c r="C25" t="s">
        <v>42</v>
      </c>
    </row>
    <row r="26" spans="2:4">
      <c r="B26">
        <v>25</v>
      </c>
      <c r="C26" t="s">
        <v>43</v>
      </c>
    </row>
    <row r="27" spans="2:4">
      <c r="B27">
        <v>26</v>
      </c>
      <c r="C27" t="s">
        <v>44</v>
      </c>
      <c r="D27" t="s">
        <v>85</v>
      </c>
    </row>
    <row r="28" spans="2:4">
      <c r="B28">
        <v>27</v>
      </c>
      <c r="C28" t="s">
        <v>45</v>
      </c>
      <c r="D28" t="s">
        <v>85</v>
      </c>
    </row>
    <row r="29" spans="2:4">
      <c r="B29">
        <v>28</v>
      </c>
      <c r="C29" t="s">
        <v>46</v>
      </c>
    </row>
    <row r="30" spans="2:4">
      <c r="B30">
        <v>29</v>
      </c>
      <c r="C30" t="s">
        <v>47</v>
      </c>
    </row>
    <row r="31" spans="2:4">
      <c r="B31">
        <v>30</v>
      </c>
      <c r="C31" t="s">
        <v>48</v>
      </c>
    </row>
    <row r="32" spans="2:4">
      <c r="B32">
        <v>31</v>
      </c>
      <c r="C32" t="s">
        <v>49</v>
      </c>
    </row>
    <row r="33" spans="2:4">
      <c r="B33">
        <v>32</v>
      </c>
      <c r="C33" t="s">
        <v>50</v>
      </c>
    </row>
    <row r="34" spans="2:4">
      <c r="B34">
        <v>33</v>
      </c>
      <c r="C34" t="s">
        <v>51</v>
      </c>
      <c r="D34" t="s">
        <v>85</v>
      </c>
    </row>
    <row r="35" spans="2:4">
      <c r="B35">
        <v>34</v>
      </c>
      <c r="C35" t="s">
        <v>52</v>
      </c>
      <c r="D35" t="s">
        <v>85</v>
      </c>
    </row>
    <row r="36" spans="2:4">
      <c r="B36">
        <v>35</v>
      </c>
      <c r="C36" t="s">
        <v>53</v>
      </c>
    </row>
    <row r="37" spans="2:4">
      <c r="B37">
        <v>36</v>
      </c>
      <c r="C37" t="s">
        <v>54</v>
      </c>
    </row>
    <row r="38" spans="2:4">
      <c r="B38">
        <v>37</v>
      </c>
      <c r="C38" t="s">
        <v>55</v>
      </c>
    </row>
    <row r="39" spans="2:4">
      <c r="B39">
        <v>38</v>
      </c>
      <c r="C39" t="s">
        <v>56</v>
      </c>
    </row>
    <row r="40" spans="2:4">
      <c r="B40">
        <v>39</v>
      </c>
      <c r="C40" t="s">
        <v>57</v>
      </c>
      <c r="D40" t="s">
        <v>85</v>
      </c>
    </row>
    <row r="41" spans="2:4">
      <c r="B41">
        <v>40</v>
      </c>
      <c r="C41" t="s">
        <v>58</v>
      </c>
      <c r="D41" t="s">
        <v>85</v>
      </c>
    </row>
    <row r="42" spans="2:4">
      <c r="B42">
        <v>41</v>
      </c>
      <c r="C42" t="s">
        <v>59</v>
      </c>
      <c r="D42" t="s">
        <v>85</v>
      </c>
    </row>
    <row r="43" spans="2:4">
      <c r="B43">
        <v>42</v>
      </c>
      <c r="C43" t="s">
        <v>60</v>
      </c>
    </row>
    <row r="44" spans="2:4">
      <c r="B44">
        <v>43</v>
      </c>
      <c r="C44" t="s">
        <v>61</v>
      </c>
    </row>
    <row r="45" spans="2:4">
      <c r="B45">
        <v>44</v>
      </c>
      <c r="C45" t="s">
        <v>62</v>
      </c>
    </row>
    <row r="46" spans="2:4">
      <c r="B46">
        <v>45</v>
      </c>
      <c r="C46" t="s">
        <v>63</v>
      </c>
    </row>
    <row r="47" spans="2:4">
      <c r="B47">
        <v>46</v>
      </c>
      <c r="C47" t="s">
        <v>64</v>
      </c>
    </row>
    <row r="48" spans="2:4">
      <c r="B48">
        <v>47</v>
      </c>
      <c r="C48" t="s">
        <v>65</v>
      </c>
      <c r="D48" t="s">
        <v>85</v>
      </c>
    </row>
    <row r="49" spans="2:4">
      <c r="B49">
        <v>48</v>
      </c>
      <c r="C49" t="s">
        <v>66</v>
      </c>
      <c r="D49" t="s">
        <v>85</v>
      </c>
    </row>
    <row r="50" spans="2:4">
      <c r="B50">
        <v>49</v>
      </c>
      <c r="C50" t="s">
        <v>67</v>
      </c>
    </row>
    <row r="51" spans="2:4">
      <c r="B51">
        <v>50</v>
      </c>
      <c r="C51" t="s">
        <v>68</v>
      </c>
    </row>
    <row r="52" spans="2:4">
      <c r="B52">
        <v>51</v>
      </c>
      <c r="C52" t="s">
        <v>69</v>
      </c>
      <c r="D52" t="s">
        <v>85</v>
      </c>
    </row>
    <row r="53" spans="2:4">
      <c r="B53">
        <v>52</v>
      </c>
      <c r="C53" t="s">
        <v>70</v>
      </c>
    </row>
    <row r="54" spans="2:4">
      <c r="B54">
        <v>53</v>
      </c>
      <c r="C54" t="s">
        <v>71</v>
      </c>
    </row>
    <row r="55" spans="2:4">
      <c r="B55">
        <v>54</v>
      </c>
      <c r="C55" t="s">
        <v>72</v>
      </c>
      <c r="D55" t="s">
        <v>85</v>
      </c>
    </row>
    <row r="56" spans="2:4">
      <c r="B56">
        <v>55</v>
      </c>
      <c r="C56" t="s">
        <v>73</v>
      </c>
      <c r="D56" t="s">
        <v>85</v>
      </c>
    </row>
    <row r="57" spans="2:4">
      <c r="B57">
        <v>56</v>
      </c>
      <c r="C57" t="s">
        <v>74</v>
      </c>
    </row>
    <row r="58" spans="2:4">
      <c r="B58">
        <v>57</v>
      </c>
      <c r="C58" t="s">
        <v>75</v>
      </c>
    </row>
    <row r="59" spans="2:4">
      <c r="B59">
        <v>58</v>
      </c>
      <c r="C59" t="s">
        <v>76</v>
      </c>
    </row>
    <row r="60" spans="2:4">
      <c r="B60">
        <v>59</v>
      </c>
      <c r="C60" t="s">
        <v>77</v>
      </c>
    </row>
    <row r="61" spans="2:4">
      <c r="B61">
        <v>60</v>
      </c>
      <c r="C61" t="s">
        <v>78</v>
      </c>
    </row>
    <row r="62" spans="2:4">
      <c r="B62">
        <v>61</v>
      </c>
      <c r="C62" t="s">
        <v>79</v>
      </c>
      <c r="D62" t="s">
        <v>85</v>
      </c>
    </row>
    <row r="63" spans="2:4">
      <c r="B63">
        <v>62</v>
      </c>
      <c r="C63" t="s">
        <v>80</v>
      </c>
      <c r="D63" t="s">
        <v>85</v>
      </c>
    </row>
    <row r="64" spans="2:4">
      <c r="B64">
        <v>63</v>
      </c>
      <c r="C64" t="s">
        <v>81</v>
      </c>
    </row>
    <row r="65" spans="2:3">
      <c r="B65">
        <v>64</v>
      </c>
      <c r="C65" t="s">
        <v>82</v>
      </c>
    </row>
    <row r="66" spans="2:3">
      <c r="B66">
        <v>65</v>
      </c>
      <c r="C66" t="s">
        <v>17</v>
      </c>
    </row>
    <row r="67" spans="2:3">
      <c r="B67">
        <v>66</v>
      </c>
      <c r="C67" t="s">
        <v>18</v>
      </c>
    </row>
    <row r="68" spans="2:3">
      <c r="B68">
        <v>67</v>
      </c>
      <c r="C68" t="s">
        <v>19</v>
      </c>
    </row>
  </sheetData>
  <sheetProtection sheet="1" objects="1" scenarios="1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冬割計算表（一般用）</vt:lpstr>
      <vt:lpstr>Sheet2</vt:lpstr>
      <vt:lpstr>Sheet1</vt:lpstr>
      <vt:lpstr>'冬割計算表（一般用）'!Print_Area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うしお荘</dc:creator>
  <cp:lastModifiedBy>user</cp:lastModifiedBy>
  <cp:lastPrinted>2021-12-11T00:10:58Z</cp:lastPrinted>
  <dcterms:created xsi:type="dcterms:W3CDTF">2002-11-03T09:45:53Z</dcterms:created>
  <dcterms:modified xsi:type="dcterms:W3CDTF">2022-01-08T06:26:33Z</dcterms:modified>
</cp:coreProperties>
</file>